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2"/>
  </bookViews>
  <sheets>
    <sheet name="销售总额和社零" sheetId="1" r:id="rId1"/>
    <sheet name="批零业财务指标" sheetId="2" r:id="rId2"/>
    <sheet name="住餐业财务指标" sheetId="3" r:id="rId3"/>
  </sheets>
  <externalReferences>
    <externalReference r:id="rId6"/>
  </externalReferences>
  <definedNames/>
  <calcPr fullCalcOnLoad="1"/>
</workbook>
</file>

<file path=xl/sharedStrings.xml><?xml version="1.0" encoding="utf-8"?>
<sst xmlns="http://schemas.openxmlformats.org/spreadsheetml/2006/main" count="64" uniqueCount="49">
  <si>
    <t>指标</t>
  </si>
  <si>
    <t>一、 统计范围：</t>
  </si>
  <si>
    <t>社会消费品零售额统计范围、数据来源及主要指标解释</t>
  </si>
  <si>
    <t>二、数据来源：</t>
  </si>
  <si>
    <t>三、指标解释：</t>
  </si>
  <si>
    <r>
      <t xml:space="preserve">    </t>
    </r>
    <r>
      <rPr>
        <sz val="11"/>
        <color indexed="8"/>
        <rFont val="宋体"/>
        <family val="0"/>
      </rPr>
      <t>1、</t>
    </r>
    <r>
      <rPr>
        <sz val="11"/>
        <color theme="1"/>
        <rFont val="Calibri"/>
        <family val="0"/>
      </rPr>
      <t xml:space="preserve">商品销售总额：批发和零售业法人企业及个体户。                                                    </t>
    </r>
  </si>
  <si>
    <t xml:space="preserve">    2、社会消费品零售总额：批发和零售业、住宿和餐饮业法人企业、其它行业附属的批零住餐业产业活动单位及个体户。</t>
  </si>
  <si>
    <r>
      <t xml:space="preserve"> </t>
    </r>
    <r>
      <rPr>
        <sz val="11"/>
        <color theme="1"/>
        <rFont val="Calibri"/>
        <family val="0"/>
      </rPr>
      <t xml:space="preserve">   </t>
    </r>
    <r>
      <rPr>
        <sz val="11"/>
        <color indexed="8"/>
        <rFont val="宋体"/>
        <family val="0"/>
      </rPr>
      <t>根据《批发和零售业、住宿和餐饮业统计报表制度》中相关报表取得，包括《限额以上批发和零售业商品销售和库存》、《限额以上住宿和餐饮业经营情况》、《限额以下批发和零售业样本单位调查表》、《限额以下住宿和餐饮业样本单位调查表》。</t>
    </r>
  </si>
  <si>
    <r>
      <t xml:space="preserve">    1、</t>
    </r>
    <r>
      <rPr>
        <sz val="11"/>
        <color indexed="8"/>
        <rFont val="宋体"/>
        <family val="0"/>
      </rPr>
      <t>商品销售总额：指对本企业（个体户）以外的单位和个人出售</t>
    </r>
    <r>
      <rPr>
        <sz val="11"/>
        <color theme="1"/>
        <rFont val="Calibri"/>
        <family val="0"/>
      </rPr>
      <t>(</t>
    </r>
    <r>
      <rPr>
        <sz val="11"/>
        <color indexed="8"/>
        <rFont val="宋体"/>
        <family val="0"/>
      </rPr>
      <t>包括对国（境）外直接出口</t>
    </r>
    <r>
      <rPr>
        <sz val="11"/>
        <color theme="1"/>
        <rFont val="Calibri"/>
        <family val="0"/>
      </rPr>
      <t>)</t>
    </r>
    <r>
      <rPr>
        <sz val="11"/>
        <color indexed="8"/>
        <rFont val="宋体"/>
        <family val="0"/>
      </rPr>
      <t>的商品总额，反映的是批发零售贸易业在国内市场销售的商品以及出口的商品总量。</t>
    </r>
    <r>
      <rPr>
        <sz val="11"/>
        <color theme="1"/>
        <rFont val="Calibri"/>
        <family val="0"/>
      </rPr>
      <t xml:space="preserve">                   </t>
    </r>
  </si>
  <si>
    <t xml:space="preserve">    2、社会消费品零售总额：指批发和零售业、住宿和餐饮业、制造业和其他行业等，售予城乡居民用于生活消费的商品和社会集团用于公共消费的商品总量。</t>
  </si>
  <si>
    <t>指 标 名 称</t>
  </si>
  <si>
    <t xml:space="preserve">  法人单位数（个）</t>
  </si>
  <si>
    <t xml:space="preserve">  主营业务收入（亿元）</t>
  </si>
  <si>
    <t xml:space="preserve">  税金总额（亿元）</t>
  </si>
  <si>
    <t>商品销售总额、社会消费品零售总额</t>
  </si>
  <si>
    <t>比去年同期增长（%）</t>
  </si>
  <si>
    <t>大中型批发和零售业企业主要经济指标</t>
  </si>
  <si>
    <t>单位：亿元</t>
  </si>
  <si>
    <t>-</t>
  </si>
  <si>
    <t>大中型住宿和餐饮业企业主要经济指标</t>
  </si>
  <si>
    <t xml:space="preserve">  营业利润（亿元）</t>
  </si>
  <si>
    <t>大中型批发和零售业企业统计范围、数据来源及主要指标解释</t>
  </si>
  <si>
    <t>一、统计范围：</t>
  </si>
  <si>
    <t xml:space="preserve">    本表统计范围均为大中型批发和零售业法人企业，即从业人员数大于等于20人且营业收入大于等于5000万元的批发业法人企业、从业人员数大于等于50人且营业收入大于等于500万元的零售业法人企业。</t>
  </si>
  <si>
    <t>二、数据来源：</t>
  </si>
  <si>
    <r>
      <t xml:space="preserve"> </t>
    </r>
    <r>
      <rPr>
        <sz val="11"/>
        <color theme="1"/>
        <rFont val="Calibri"/>
        <family val="0"/>
      </rPr>
      <t xml:space="preserve">   </t>
    </r>
    <r>
      <rPr>
        <sz val="11"/>
        <color indexed="8"/>
        <rFont val="宋体"/>
        <family val="0"/>
      </rPr>
      <t>根据《批发和零售业、住宿和餐饮业统计报表制度》中《</t>
    </r>
    <r>
      <rPr>
        <sz val="11"/>
        <color indexed="8"/>
        <rFont val="宋体"/>
        <family val="0"/>
      </rPr>
      <t>财务状况</t>
    </r>
    <r>
      <rPr>
        <sz val="11"/>
        <color indexed="8"/>
        <rFont val="宋体"/>
        <family val="0"/>
      </rPr>
      <t>》取得。</t>
    </r>
  </si>
  <si>
    <t>三、指标解释：</t>
  </si>
  <si>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</si>
  <si>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</si>
  <si>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 xml:space="preserve">    3、营业利润：指企业从事生产经营活动所取得的利润。</t>
  </si>
  <si>
    <t>大中型住宿和餐饮业企业统计范围、数据来源及主要指标解释</t>
  </si>
  <si>
    <r>
      <t xml:space="preserve"> </t>
    </r>
    <r>
      <rPr>
        <sz val="11"/>
        <rFont val="宋体"/>
        <family val="0"/>
      </rPr>
      <t xml:space="preserve">   本表统计范围均为大中型住宿和餐饮业法人企业，即从业人员数大于等于100人且营业收入大于等于2000万元的住宿和餐饮业法人企业。</t>
    </r>
  </si>
  <si>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</si>
  <si>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</si>
  <si>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2016年1-4季度</t>
  </si>
  <si>
    <t>1-4季度</t>
  </si>
  <si>
    <t>比去年同月增长（%）</t>
  </si>
  <si>
    <t>比去年同期增长（%）</t>
  </si>
  <si>
    <t>商品销售总额(亿元)</t>
  </si>
  <si>
    <t>社会消费品零售总额(亿元)</t>
  </si>
  <si>
    <t xml:space="preserve">   # 批发零售业</t>
  </si>
  <si>
    <t xml:space="preserve">     住宿餐饮业</t>
  </si>
  <si>
    <t xml:space="preserve">   # 国　有</t>
  </si>
  <si>
    <t xml:space="preserve">     私　营</t>
  </si>
  <si>
    <t xml:space="preserve">     外商投资</t>
  </si>
  <si>
    <t xml:space="preserve">   # 吃的商品</t>
  </si>
  <si>
    <t xml:space="preserve">     穿的商品</t>
  </si>
  <si>
    <t xml:space="preserve">     用的商品</t>
  </si>
  <si>
    <t xml:space="preserve">     烧的商品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</si>
</sst>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57">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2"/>
      <name val="黑体"/>
      <family val="0"/>
    </font>
    <font>
      <sz val="16"/>
      <name val="黑体"/>
      <family val="0"/>
    </font>
    <font>
      <b/>
      <sz val="16"/>
      <name val="黑体"/>
      <family val="0"/>
    </font>
    <font>
      <sz val="14"/>
      <name val="黑体"/>
      <family val="0"/>
    </font>
    <font>
      <sz val="10"/>
      <name val="黑体"/>
      <family val="0"/>
    </font>
    <font>
      <sz val="10"/>
      <name val="楷体"/>
      <family val="3"/>
    </font>
    <font>
      <u val="single"/>
      <sz val="11"/>
      <color indexed="12"/>
      <name val="宋体"/>
      <family val="0"/>
    </font>
    <font>
      <u val="single"/>
      <sz val="11"/>
      <color indexed="36"/>
      <name val="宋体"/>
      <family val="0"/>
    </font>
    <font>
      <b/>
      <sz val="14"/>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0"/>
      <color indexed="63"/>
      <name val="宋体"/>
      <family val="0"/>
    </font>
    <font>
      <sz val="10"/>
      <name val="宋体"/>
      <family val="0"/>
    </font>
    <font>
      <sz val="10"/>
      <color indexed="8"/>
      <name val="宋体"/>
      <family val="0"/>
    </font>
    <font>
      <b/>
      <sz val="10"/>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sz val="11"/>
      <name val="Calibri"/>
      <family val="0"/>
    </font>
    <font>
      <b/>
      <sz val="10"/>
      <color theme="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right/>
      <top style="thin"/>
      <bottom/>
    </border>
    <border>
      <left/>
      <right style="thin">
        <color indexed="8"/>
      </right>
      <top/>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top/>
      <bottom/>
    </border>
    <border>
      <left/>
      <right style="thin">
        <color indexed="8"/>
      </right>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top/>
      <bottom style="thin"/>
    </border>
    <border>
      <left/>
      <right style="thin"/>
      <top style="thin"/>
      <bottom style="thin"/>
    </border>
    <border>
      <left style="thin"/>
      <right/>
      <top style="thin"/>
      <bottom style="thin"/>
    </border>
    <border>
      <left/>
      <right style="thin"/>
      <top style="thin"/>
      <bottom/>
    </border>
    <border>
      <left/>
      <right/>
      <top style="thin"/>
      <bottom/>
    </border>
    <border>
      <left/>
      <right style="thin"/>
      <top/>
      <bottom/>
    </border>
    <border>
      <left style="thin"/>
      <right/>
      <top>
        <color indexed="63"/>
      </top>
      <bottom>
        <color indexed="63"/>
      </bottom>
    </border>
    <border>
      <left/>
      <right style="thin"/>
      <top/>
      <bottom style="thin"/>
    </border>
    <border>
      <left style="thin"/>
      <right/>
      <top>
        <color indexed="63"/>
      </top>
      <bottom style="thin"/>
    </border>
  </borders>
  <cellStyleXfs count="65">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 fillId="0" borderId="0">
      <alignment vertical="center"/>
      <protection/>
    </xf>
    <xf numFmtId="0" fontId="4" fillId="0" borderId="0">
      <alignment/>
      <protection/>
    </xf>
    <xf numFmtId="0" fontId="11"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12" fillId="0" borderId="0" applyNumberFormat="0" applyFill="0" applyBorder="0" applyAlignment="0" applyProtection="0"/>
    <xf numFmtId="0" fontId="1" fillId="32" borderId="9" applyNumberFormat="0" applyFont="0" applyAlignment="0" applyProtection="0"/>
  </cellStyleXfs>
  <cellXfs count="69">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182" fontId="4" fillId="0" borderId="0" xfId="41" applyNumberFormat="1" applyFont="1" applyBorder="1" applyAlignment="1">
      <alignment horizontal="right" vertical="center"/>
      <protection/>
    </xf>
    <xf numFmtId="0" fontId="3"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13" fillId="0" borderId="0" xfId="0" applyFont="1" applyBorder="1" applyAlignment="1">
      <alignment horizontal="center" vertical="center"/>
    </xf>
    <xf numFmtId="177" fontId="0" fillId="0" borderId="0" xfId="0" applyNumberFormat="1" applyAlignment="1">
      <alignment vertical="center"/>
    </xf>
    <xf numFmtId="0" fontId="0" fillId="0" borderId="0" xfId="0" applyBorder="1" applyAlignment="1">
      <alignment vertical="center"/>
    </xf>
    <xf numFmtId="0" fontId="53" fillId="0" borderId="0" xfId="0" applyFont="1" applyAlignment="1">
      <alignment vertical="center"/>
    </xf>
    <xf numFmtId="0" fontId="1"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Border="1" applyAlignment="1">
      <alignment horizontal="center" vertical="center"/>
    </xf>
    <xf numFmtId="0" fontId="1" fillId="0" borderId="0" xfId="0" applyFont="1" applyAlignment="1">
      <alignment horizontal="left" vertical="center" wrapText="1"/>
    </xf>
    <xf numFmtId="0" fontId="6" fillId="0" borderId="0" xfId="0" applyFont="1" applyBorder="1" applyAlignment="1">
      <alignment horizontal="center" vertical="center"/>
    </xf>
    <xf numFmtId="57"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54"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xf>
    <xf numFmtId="0" fontId="7" fillId="0" borderId="0" xfId="41" applyFont="1" applyBorder="1" applyAlignment="1">
      <alignment horizontal="center" vertical="center"/>
      <protection/>
    </xf>
    <xf numFmtId="0" fontId="5" fillId="0" borderId="0" xfId="41" applyFont="1" applyBorder="1" applyAlignment="1">
      <alignment horizontal="center" vertical="center"/>
      <protection/>
    </xf>
    <xf numFmtId="0" fontId="13" fillId="0" borderId="0" xfId="0" applyFont="1" applyBorder="1" applyAlignment="1">
      <alignment horizontal="left" vertical="center"/>
    </xf>
    <xf numFmtId="0" fontId="14" fillId="0" borderId="0" xfId="0" applyFont="1" applyAlignment="1">
      <alignment horizontal="left" vertical="center" wrapText="1"/>
    </xf>
    <xf numFmtId="0" fontId="32" fillId="33" borderId="10"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3" fillId="0" borderId="12" xfId="0" applyFont="1" applyBorder="1" applyAlignment="1">
      <alignment horizontal="center" vertical="center"/>
    </xf>
    <xf numFmtId="0" fontId="34" fillId="0" borderId="13" xfId="0" applyFont="1" applyBorder="1" applyAlignment="1">
      <alignment horizontal="center" vertical="center" wrapText="1"/>
    </xf>
    <xf numFmtId="0" fontId="35" fillId="0" borderId="14" xfId="0" applyFont="1" applyFill="1" applyBorder="1" applyAlignment="1">
      <alignment vertical="center"/>
    </xf>
    <xf numFmtId="188" fontId="35" fillId="0" borderId="15" xfId="0" applyNumberFormat="1" applyFont="1" applyFill="1" applyBorder="1" applyAlignment="1">
      <alignment vertical="center"/>
    </xf>
    <xf numFmtId="177" fontId="55" fillId="0" borderId="16" xfId="0" applyNumberFormat="1" applyFont="1" applyBorder="1" applyAlignment="1">
      <alignment vertical="center"/>
    </xf>
    <xf numFmtId="176" fontId="35" fillId="0" borderId="16" xfId="0" applyNumberFormat="1" applyFont="1" applyFill="1" applyBorder="1" applyAlignment="1">
      <alignment vertical="center"/>
    </xf>
    <xf numFmtId="177" fontId="35" fillId="0" borderId="16" xfId="0" applyNumberFormat="1" applyFont="1" applyBorder="1" applyAlignment="1">
      <alignment vertical="center"/>
    </xf>
    <xf numFmtId="0" fontId="35" fillId="0" borderId="14" xfId="0" applyFont="1" applyBorder="1" applyAlignment="1">
      <alignment vertical="center"/>
    </xf>
    <xf numFmtId="188" fontId="35" fillId="0" borderId="17" xfId="0" applyNumberFormat="1" applyFont="1" applyFill="1" applyBorder="1" applyAlignment="1">
      <alignment vertical="center"/>
    </xf>
    <xf numFmtId="177" fontId="55" fillId="0" borderId="0" xfId="0" applyNumberFormat="1" applyFont="1" applyBorder="1" applyAlignment="1">
      <alignment vertical="center"/>
    </xf>
    <xf numFmtId="176" fontId="35" fillId="0" borderId="0" xfId="0" applyNumberFormat="1" applyFont="1" applyFill="1" applyBorder="1" applyAlignment="1">
      <alignment vertical="center"/>
    </xf>
    <xf numFmtId="177" fontId="35" fillId="0" borderId="0" xfId="0" applyNumberFormat="1" applyFont="1" applyBorder="1" applyAlignment="1">
      <alignment vertical="center"/>
    </xf>
    <xf numFmtId="0" fontId="34" fillId="0" borderId="14" xfId="0" applyFont="1" applyFill="1" applyBorder="1" applyAlignment="1">
      <alignment vertical="center"/>
    </xf>
    <xf numFmtId="188" fontId="33" fillId="0" borderId="17" xfId="0" applyNumberFormat="1" applyFont="1" applyFill="1" applyBorder="1" applyAlignment="1">
      <alignment vertical="center"/>
    </xf>
    <xf numFmtId="177" fontId="56" fillId="0" borderId="0" xfId="0" applyNumberFormat="1" applyFont="1" applyBorder="1" applyAlignment="1">
      <alignment vertical="center"/>
    </xf>
    <xf numFmtId="176" fontId="33" fillId="0" borderId="0" xfId="0" applyNumberFormat="1" applyFont="1" applyFill="1" applyBorder="1" applyAlignment="1">
      <alignment vertical="center"/>
    </xf>
    <xf numFmtId="177" fontId="33" fillId="0" borderId="0" xfId="0" applyNumberFormat="1" applyFont="1" applyBorder="1" applyAlignment="1">
      <alignment vertical="center"/>
    </xf>
    <xf numFmtId="0" fontId="34" fillId="0" borderId="14" xfId="0" applyFont="1" applyBorder="1" applyAlignment="1">
      <alignment vertical="center"/>
    </xf>
    <xf numFmtId="0" fontId="33" fillId="0" borderId="14" xfId="0" applyFont="1" applyBorder="1" applyAlignment="1">
      <alignment vertical="center"/>
    </xf>
    <xf numFmtId="0" fontId="33" fillId="0" borderId="14" xfId="0" applyFont="1" applyFill="1" applyBorder="1" applyAlignment="1">
      <alignment vertical="center"/>
    </xf>
    <xf numFmtId="0" fontId="34" fillId="0" borderId="18" xfId="0" applyFont="1" applyFill="1" applyBorder="1" applyAlignment="1">
      <alignment vertical="center"/>
    </xf>
    <xf numFmtId="188" fontId="33" fillId="0" borderId="19" xfId="0" applyNumberFormat="1" applyFont="1" applyFill="1" applyBorder="1" applyAlignment="1">
      <alignment vertical="center"/>
    </xf>
    <xf numFmtId="177" fontId="33" fillId="0" borderId="20" xfId="0" applyNumberFormat="1" applyFont="1" applyBorder="1" applyAlignment="1">
      <alignment vertical="center"/>
    </xf>
    <xf numFmtId="188" fontId="33" fillId="0" borderId="20" xfId="0" applyNumberFormat="1" applyFont="1" applyFill="1" applyBorder="1" applyAlignment="1">
      <alignment vertical="center"/>
    </xf>
    <xf numFmtId="0" fontId="9" fillId="0" borderId="21" xfId="41" applyFont="1" applyBorder="1" applyAlignment="1">
      <alignment horizontal="right"/>
      <protection/>
    </xf>
    <xf numFmtId="0" fontId="56" fillId="0" borderId="21" xfId="0" applyFont="1" applyBorder="1" applyAlignment="1">
      <alignment vertical="center"/>
    </xf>
    <xf numFmtId="0" fontId="33" fillId="0" borderId="22" xfId="41" applyFont="1" applyBorder="1" applyAlignment="1">
      <alignment horizontal="center" vertical="center"/>
      <protection/>
    </xf>
    <xf numFmtId="0" fontId="34" fillId="0" borderId="23" xfId="0" applyFont="1" applyBorder="1" applyAlignment="1">
      <alignment horizontal="center" vertical="center"/>
    </xf>
    <xf numFmtId="0" fontId="34" fillId="0" borderId="24" xfId="41" applyFont="1" applyBorder="1" applyAlignment="1">
      <alignment horizontal="left" vertical="center"/>
      <protection/>
    </xf>
    <xf numFmtId="179" fontId="33" fillId="0" borderId="25" xfId="41" applyNumberFormat="1" applyFont="1" applyBorder="1" applyAlignment="1">
      <alignment horizontal="right" vertical="center"/>
      <protection/>
    </xf>
    <xf numFmtId="177" fontId="34" fillId="0" borderId="13" xfId="0" applyNumberFormat="1" applyFont="1" applyBorder="1" applyAlignment="1">
      <alignment horizontal="center" vertical="center"/>
    </xf>
    <xf numFmtId="0" fontId="33" fillId="0" borderId="26" xfId="41" applyFont="1" applyBorder="1" applyAlignment="1">
      <alignment horizontal="left" vertical="center"/>
      <protection/>
    </xf>
    <xf numFmtId="176" fontId="33" fillId="0" borderId="0" xfId="41" applyNumberFormat="1" applyFont="1" applyBorder="1" applyAlignment="1">
      <alignment horizontal="right" vertical="center"/>
      <protection/>
    </xf>
    <xf numFmtId="177" fontId="34" fillId="0" borderId="27" xfId="0" applyNumberFormat="1" applyFont="1" applyBorder="1" applyAlignment="1">
      <alignment horizontal="right" vertical="center"/>
    </xf>
    <xf numFmtId="0" fontId="33" fillId="0" borderId="28" xfId="41" applyFont="1" applyBorder="1" applyAlignment="1">
      <alignment horizontal="left" vertical="center"/>
      <protection/>
    </xf>
    <xf numFmtId="176" fontId="33" fillId="0" borderId="21" xfId="41" applyNumberFormat="1" applyFont="1" applyBorder="1" applyAlignment="1">
      <alignment horizontal="right" vertical="center"/>
      <protection/>
    </xf>
    <xf numFmtId="177" fontId="34" fillId="0" borderId="29" xfId="0" applyNumberFormat="1" applyFont="1" applyBorder="1" applyAlignment="1">
      <alignment horizontal="righ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002002(2)月度"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Z3HS46RN\&#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01"/>
      <sheetName val="E404"/>
      <sheetName val="S401"/>
      <sheetName val="SH1Z原始"/>
      <sheetName val="SH1Z"/>
      <sheetName val="SH1Z上月"/>
      <sheetName val="SHLZLS"/>
      <sheetName val="SHLZLSZ原始"/>
      <sheetName val="SHLZLSZ最终"/>
      <sheetName val="SHLZXS"/>
      <sheetName val="SHLZXSZ原始"/>
      <sheetName val="SHLZXSZ最终"/>
      <sheetName val="信息公开月度"/>
      <sheetName val="MY303"/>
      <sheetName val="E204-2汇总"/>
      <sheetName val="E204-2"/>
      <sheetName val="E203"/>
      <sheetName val="S203"/>
    </sheetNames>
    <sheetDataSet>
      <sheetData sheetId="4">
        <row r="8">
          <cell r="E8">
            <v>9545.15908</v>
          </cell>
          <cell r="F8">
            <v>100792.83717</v>
          </cell>
          <cell r="I8">
            <v>11.753537374579622</v>
          </cell>
          <cell r="J8">
            <v>7.907654114354699</v>
          </cell>
        </row>
        <row r="12">
          <cell r="E12">
            <v>981.70158</v>
          </cell>
          <cell r="F12">
            <v>10946.56898</v>
          </cell>
          <cell r="I12">
            <v>10.79764731049444</v>
          </cell>
          <cell r="J12">
            <v>8.044884443286975</v>
          </cell>
        </row>
        <row r="13">
          <cell r="E13">
            <v>887.65378</v>
          </cell>
          <cell r="F13">
            <v>9874.14561</v>
          </cell>
          <cell r="I13">
            <v>11.355513039127473</v>
          </cell>
          <cell r="J13">
            <v>8.417353163992658</v>
          </cell>
        </row>
        <row r="14">
          <cell r="I14">
            <v>5.795239969015526</v>
          </cell>
          <cell r="J14">
            <v>4.732019415901263</v>
          </cell>
        </row>
        <row r="15">
          <cell r="E15">
            <v>25.99588</v>
          </cell>
          <cell r="F15">
            <v>266.68353710173653</v>
          </cell>
          <cell r="I15">
            <v>7.173164863398512</v>
          </cell>
          <cell r="J15">
            <v>-3.8491912210141805</v>
          </cell>
        </row>
        <row r="17">
          <cell r="E17">
            <v>198.47246</v>
          </cell>
          <cell r="F17">
            <v>2078.6983</v>
          </cell>
          <cell r="I17">
            <v>2.976346345728828</v>
          </cell>
          <cell r="J17">
            <v>2.2643068753096998</v>
          </cell>
        </row>
        <row r="21">
          <cell r="E21">
            <v>185.71698</v>
          </cell>
          <cell r="F21">
            <v>2092.36297</v>
          </cell>
          <cell r="I21">
            <v>12.611184281813408</v>
          </cell>
          <cell r="J21">
            <v>10.056397169701654</v>
          </cell>
        </row>
        <row r="23">
          <cell r="E23">
            <v>199.40296</v>
          </cell>
          <cell r="F23">
            <v>2399.22295</v>
          </cell>
          <cell r="I23">
            <v>6.038860697955101</v>
          </cell>
          <cell r="J23">
            <v>3.9644842311344632</v>
          </cell>
        </row>
        <row r="24">
          <cell r="E24">
            <v>173.67138</v>
          </cell>
          <cell r="F24">
            <v>1776.86517</v>
          </cell>
          <cell r="I24">
            <v>14.535159251210999</v>
          </cell>
          <cell r="J24">
            <v>10.95963745805264</v>
          </cell>
        </row>
        <row r="25">
          <cell r="E25">
            <v>563.29367</v>
          </cell>
          <cell r="F25">
            <v>6205.12432</v>
          </cell>
          <cell r="I25">
            <v>11.367904259458001</v>
          </cell>
          <cell r="J25">
            <v>9.852162841300327</v>
          </cell>
        </row>
        <row r="26">
          <cell r="I26">
            <v>11.776955837894903</v>
          </cell>
          <cell r="J26">
            <v>-1.470252133200276</v>
          </cell>
        </row>
      </sheetData>
      <sheetData sheetId="12">
        <row r="2">
          <cell r="A2">
            <v>42705</v>
          </cell>
        </row>
        <row r="3">
          <cell r="B3" t="str">
            <v>12月</v>
          </cell>
          <cell r="D3" t="str">
            <v>1-12月</v>
          </cell>
        </row>
      </sheetData>
      <sheetData sheetId="16">
        <row r="21">
          <cell r="G21" t="str">
            <v>5006441522</v>
          </cell>
          <cell r="H21" t="str">
            <v>4739188576</v>
          </cell>
        </row>
        <row r="25">
          <cell r="G25" t="str">
            <v>11779960</v>
          </cell>
          <cell r="H25" t="str">
            <v>10982915</v>
          </cell>
        </row>
        <row r="28">
          <cell r="G28" t="str">
            <v>2051187</v>
          </cell>
          <cell r="H28" t="str">
            <v>2210977</v>
          </cell>
        </row>
        <row r="32">
          <cell r="G32" t="str">
            <v>102041818</v>
          </cell>
          <cell r="H32" t="str">
            <v>85238766</v>
          </cell>
        </row>
      </sheetData>
      <sheetData sheetId="17">
        <row r="21">
          <cell r="G21" t="str">
            <v>66686022</v>
          </cell>
          <cell r="H21" t="str">
            <v>65257432</v>
          </cell>
        </row>
        <row r="25">
          <cell r="G25" t="str">
            <v>1455399</v>
          </cell>
          <cell r="H25" t="str">
            <v>3455220</v>
          </cell>
        </row>
        <row r="28">
          <cell r="G28" t="str">
            <v>141573</v>
          </cell>
          <cell r="H28" t="str">
            <v>178206</v>
          </cell>
        </row>
        <row r="32">
          <cell r="G32" t="str">
            <v>4527161</v>
          </cell>
          <cell r="H32" t="str">
            <v>2451792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E1"/>
    </sheetView>
  </sheetViews>
  <sheetFormatPr defaultColWidth="9.140625" defaultRowHeight="15"/>
  <cols>
    <col min="1" max="1" width="28.140625" style="0" customWidth="1"/>
    <col min="2" max="5" width="11.57421875" style="0" customWidth="1"/>
    <col min="6" max="6" width="9.140625" style="0" bestFit="1" customWidth="1"/>
  </cols>
  <sheetData>
    <row r="1" spans="1:5" ht="30" customHeight="1">
      <c r="A1" s="17" t="s">
        <v>14</v>
      </c>
      <c r="B1" s="17"/>
      <c r="C1" s="17"/>
      <c r="D1" s="17"/>
      <c r="E1" s="17"/>
    </row>
    <row r="2" spans="1:6" ht="30" customHeight="1">
      <c r="A2" s="18">
        <f>'[1]信息公开月度'!$A$2</f>
        <v>42705</v>
      </c>
      <c r="B2" s="19"/>
      <c r="C2" s="19"/>
      <c r="D2" s="19"/>
      <c r="E2" s="19"/>
      <c r="F2" s="11"/>
    </row>
    <row r="3" spans="1:5" ht="30" customHeight="1">
      <c r="A3" s="30" t="s">
        <v>0</v>
      </c>
      <c r="B3" s="31" t="str">
        <f>'[1]信息公开月度'!$B$3</f>
        <v>12月</v>
      </c>
      <c r="C3" s="31" t="s">
        <v>36</v>
      </c>
      <c r="D3" s="32" t="str">
        <f>'[1]信息公开月度'!$D$3</f>
        <v>1-12月</v>
      </c>
      <c r="E3" s="33" t="s">
        <v>37</v>
      </c>
    </row>
    <row r="4" spans="1:5" ht="30" customHeight="1">
      <c r="A4" s="34" t="s">
        <v>38</v>
      </c>
      <c r="B4" s="35">
        <f>'[1]SH1Z'!E8+0</f>
        <v>9545.15908</v>
      </c>
      <c r="C4" s="36">
        <f>'[1]SH1Z'!I8+0</f>
        <v>11.753537374579622</v>
      </c>
      <c r="D4" s="37">
        <f>'[1]SH1Z'!F8+0</f>
        <v>100792.83717</v>
      </c>
      <c r="E4" s="38">
        <f>'[1]SH1Z'!J8+0</f>
        <v>7.907654114354699</v>
      </c>
    </row>
    <row r="5" spans="1:5" ht="30" customHeight="1">
      <c r="A5" s="39" t="s">
        <v>39</v>
      </c>
      <c r="B5" s="40">
        <f>'[1]SH1Z'!E12+0</f>
        <v>981.70158</v>
      </c>
      <c r="C5" s="41">
        <f>'[1]SH1Z'!I12+0</f>
        <v>10.79764731049444</v>
      </c>
      <c r="D5" s="42">
        <f>'[1]SH1Z'!F12+0</f>
        <v>10946.56898</v>
      </c>
      <c r="E5" s="43">
        <f>'[1]SH1Z'!J12+0</f>
        <v>8.044884443286975</v>
      </c>
    </row>
    <row r="6" spans="1:5" ht="30" customHeight="1">
      <c r="A6" s="44" t="s">
        <v>40</v>
      </c>
      <c r="B6" s="45">
        <f>'[1]SH1Z'!E13+0</f>
        <v>887.65378</v>
      </c>
      <c r="C6" s="46">
        <f>'[1]SH1Z'!I13+0</f>
        <v>11.355513039127473</v>
      </c>
      <c r="D6" s="47">
        <f>'[1]SH1Z'!F13+0</f>
        <v>9874.14561</v>
      </c>
      <c r="E6" s="48">
        <f>ROUND('[1]SH1Z'!J13,1)</f>
        <v>8.4</v>
      </c>
    </row>
    <row r="7" spans="1:5" ht="30" customHeight="1">
      <c r="A7" s="44" t="s">
        <v>41</v>
      </c>
      <c r="B7" s="45">
        <f>B5-B6</f>
        <v>94.04780000000005</v>
      </c>
      <c r="C7" s="46">
        <f>'[1]SH1Z'!I14+0</f>
        <v>5.795239969015526</v>
      </c>
      <c r="D7" s="47">
        <f>D5-D6</f>
        <v>1072.4233700000004</v>
      </c>
      <c r="E7" s="48">
        <f>ROUND('[1]SH1Z'!J14,1)</f>
        <v>4.7</v>
      </c>
    </row>
    <row r="8" spans="1:5" ht="30" customHeight="1">
      <c r="A8" s="49" t="s">
        <v>42</v>
      </c>
      <c r="B8" s="45">
        <f>'[1]SH1Z'!E15+0</f>
        <v>25.99588</v>
      </c>
      <c r="C8" s="46">
        <f>'[1]SH1Z'!I15+0</f>
        <v>7.173164863398512</v>
      </c>
      <c r="D8" s="47">
        <f>'[1]SH1Z'!F15+0</f>
        <v>266.68353710173653</v>
      </c>
      <c r="E8" s="48">
        <f>'[1]SH1Z'!J15+0</f>
        <v>-3.8491912210141805</v>
      </c>
    </row>
    <row r="9" spans="1:5" ht="30" customHeight="1">
      <c r="A9" s="50" t="s">
        <v>43</v>
      </c>
      <c r="B9" s="45">
        <f>'[1]SH1Z'!E17+0</f>
        <v>198.47246</v>
      </c>
      <c r="C9" s="46">
        <f>'[1]SH1Z'!I17+0</f>
        <v>2.976346345728828</v>
      </c>
      <c r="D9" s="47">
        <f>'[1]SH1Z'!F17+0</f>
        <v>2078.6983</v>
      </c>
      <c r="E9" s="48">
        <f>'[1]SH1Z'!J17+0</f>
        <v>2.2643068753096998</v>
      </c>
    </row>
    <row r="10" spans="1:5" ht="30" customHeight="1">
      <c r="A10" s="51" t="s">
        <v>44</v>
      </c>
      <c r="B10" s="45">
        <f>'[1]SH1Z'!E21+0</f>
        <v>185.71698</v>
      </c>
      <c r="C10" s="46">
        <f>'[1]SH1Z'!I21+0</f>
        <v>12.611184281813408</v>
      </c>
      <c r="D10" s="47">
        <f>'[1]SH1Z'!F21+0</f>
        <v>2092.36297</v>
      </c>
      <c r="E10" s="48">
        <f>'[1]SH1Z'!J21+0</f>
        <v>10.056397169701654</v>
      </c>
    </row>
    <row r="11" spans="1:5" ht="30" customHeight="1">
      <c r="A11" s="49" t="s">
        <v>45</v>
      </c>
      <c r="B11" s="45">
        <f>'[1]SH1Z'!E23+0</f>
        <v>199.40296</v>
      </c>
      <c r="C11" s="46">
        <f>'[1]SH1Z'!I23+0</f>
        <v>6.038860697955101</v>
      </c>
      <c r="D11" s="47">
        <f>'[1]SH1Z'!F23+0</f>
        <v>2399.22295</v>
      </c>
      <c r="E11" s="48">
        <f>'[1]SH1Z'!J23+0</f>
        <v>3.9644842311344632</v>
      </c>
    </row>
    <row r="12" spans="1:5" ht="30" customHeight="1">
      <c r="A12" s="49" t="s">
        <v>46</v>
      </c>
      <c r="B12" s="45">
        <f>'[1]SH1Z'!E24+0</f>
        <v>173.67138</v>
      </c>
      <c r="C12" s="46">
        <f>'[1]SH1Z'!I24+0</f>
        <v>14.535159251210999</v>
      </c>
      <c r="D12" s="47">
        <f>'[1]SH1Z'!F24+0</f>
        <v>1776.86517</v>
      </c>
      <c r="E12" s="48">
        <f>'[1]SH1Z'!J24+0</f>
        <v>10.95963745805264</v>
      </c>
    </row>
    <row r="13" spans="1:5" ht="30" customHeight="1">
      <c r="A13" s="49" t="s">
        <v>47</v>
      </c>
      <c r="B13" s="45">
        <f>'[1]SH1Z'!E25+0</f>
        <v>563.29367</v>
      </c>
      <c r="C13" s="46">
        <f>'[1]SH1Z'!I25+0</f>
        <v>11.367904259458001</v>
      </c>
      <c r="D13" s="47">
        <f>'[1]SH1Z'!F25+0</f>
        <v>6205.12432</v>
      </c>
      <c r="E13" s="48">
        <f>'[1]SH1Z'!J25+0</f>
        <v>9.852162841300327</v>
      </c>
    </row>
    <row r="14" spans="1:5" ht="30" customHeight="1">
      <c r="A14" s="52" t="s">
        <v>48</v>
      </c>
      <c r="B14" s="53">
        <f>B5-B11-B12-B13</f>
        <v>45.33357000000001</v>
      </c>
      <c r="C14" s="54">
        <f>'[1]SH1Z'!I26+0</f>
        <v>11.776955837894903</v>
      </c>
      <c r="D14" s="55">
        <f>D5-D11-D12-D13</f>
        <v>565.3565400000007</v>
      </c>
      <c r="E14" s="54">
        <f>'[1]SH1Z'!J26+0</f>
        <v>-1.470252133200276</v>
      </c>
    </row>
    <row r="15" spans="1:5" ht="12.75" customHeight="1">
      <c r="A15" s="7"/>
      <c r="B15" s="7"/>
      <c r="C15" s="7"/>
      <c r="D15" s="2"/>
      <c r="E15" s="1"/>
    </row>
    <row r="16" spans="1:5" ht="21" customHeight="1">
      <c r="A16" s="15" t="s">
        <v>2</v>
      </c>
      <c r="B16" s="15"/>
      <c r="C16" s="15"/>
      <c r="D16" s="15"/>
      <c r="E16" s="15"/>
    </row>
    <row r="17" ht="13.5">
      <c r="A17" t="s">
        <v>1</v>
      </c>
    </row>
    <row r="18" spans="1:5" ht="20.25" customHeight="1">
      <c r="A18" s="14" t="s">
        <v>5</v>
      </c>
      <c r="B18" s="14"/>
      <c r="C18" s="14"/>
      <c r="D18" s="16"/>
      <c r="E18" s="16"/>
    </row>
    <row r="19" spans="1:5" ht="29.25" customHeight="1">
      <c r="A19" s="14" t="s">
        <v>6</v>
      </c>
      <c r="B19" s="14"/>
      <c r="C19" s="14"/>
      <c r="D19" s="14"/>
      <c r="E19" s="14"/>
    </row>
    <row r="20" spans="1:5" ht="13.5" customHeight="1">
      <c r="A20" s="8"/>
      <c r="B20" s="8"/>
      <c r="C20" s="8"/>
      <c r="D20" s="6"/>
      <c r="E20" s="6"/>
    </row>
    <row r="21" spans="1:5" ht="21.75" customHeight="1">
      <c r="A21" t="s">
        <v>3</v>
      </c>
      <c r="D21" s="6"/>
      <c r="E21" s="6"/>
    </row>
    <row r="22" spans="1:5" ht="48" customHeight="1">
      <c r="A22" s="20" t="s">
        <v>7</v>
      </c>
      <c r="B22" s="20"/>
      <c r="C22" s="20"/>
      <c r="D22" s="20"/>
      <c r="E22" s="20"/>
    </row>
    <row r="23" spans="1:5" ht="20.25" customHeight="1">
      <c r="A23" s="8"/>
      <c r="B23" s="8"/>
      <c r="C23" s="8"/>
      <c r="D23" s="6"/>
      <c r="E23" s="6"/>
    </row>
    <row r="24" spans="1:5" ht="18" customHeight="1">
      <c r="A24" s="5" t="s">
        <v>4</v>
      </c>
      <c r="B24" s="5"/>
      <c r="C24" s="5"/>
      <c r="D24" s="6"/>
      <c r="E24" s="6"/>
    </row>
    <row r="25" spans="1:5" ht="36" customHeight="1">
      <c r="A25" s="14" t="s">
        <v>8</v>
      </c>
      <c r="B25" s="14"/>
      <c r="C25" s="14"/>
      <c r="D25" s="16"/>
      <c r="E25" s="16"/>
    </row>
    <row r="26" spans="1:5" ht="29.25" customHeight="1">
      <c r="A26" s="14" t="s">
        <v>9</v>
      </c>
      <c r="B26" s="14"/>
      <c r="C26" s="14"/>
      <c r="D26" s="14"/>
      <c r="E26" s="14"/>
    </row>
    <row r="27" ht="18" customHeight="1"/>
  </sheetData>
  <sheetProtection/>
  <mergeCells count="8">
    <mergeCell ref="A26:E26"/>
    <mergeCell ref="A16:E16"/>
    <mergeCell ref="A25:E25"/>
    <mergeCell ref="A1:E1"/>
    <mergeCell ref="A2:E2"/>
    <mergeCell ref="A18:E18"/>
    <mergeCell ref="A22:E22"/>
    <mergeCell ref="A19:E19"/>
  </mergeCells>
  <printOptions/>
  <pageMargins left="0.7" right="0.7" top="0.45" bottom="0.5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C1"/>
    </sheetView>
  </sheetViews>
  <sheetFormatPr defaultColWidth="9.140625" defaultRowHeight="15"/>
  <cols>
    <col min="1" max="3" width="23.7109375" style="0" customWidth="1"/>
    <col min="5" max="5" width="12.140625" style="0" customWidth="1"/>
    <col min="6" max="6" width="11.421875" style="0" customWidth="1"/>
  </cols>
  <sheetData>
    <row r="1" spans="1:3" ht="24.75" customHeight="1">
      <c r="A1" s="26" t="s">
        <v>16</v>
      </c>
      <c r="B1" s="26"/>
      <c r="C1" s="26"/>
    </row>
    <row r="2" spans="1:3" ht="24.75" customHeight="1">
      <c r="A2" s="27" t="s">
        <v>34</v>
      </c>
      <c r="B2" s="27"/>
      <c r="C2" s="27"/>
    </row>
    <row r="3" spans="1:3" ht="24.75" customHeight="1">
      <c r="A3" s="56" t="s">
        <v>17</v>
      </c>
      <c r="B3" s="57"/>
      <c r="C3" s="57"/>
    </row>
    <row r="4" spans="1:3" ht="24.75" customHeight="1">
      <c r="A4" s="58" t="s">
        <v>10</v>
      </c>
      <c r="B4" s="58" t="s">
        <v>35</v>
      </c>
      <c r="C4" s="59" t="s">
        <v>15</v>
      </c>
    </row>
    <row r="5" spans="1:6" ht="24.75" customHeight="1">
      <c r="A5" s="60" t="s">
        <v>11</v>
      </c>
      <c r="B5" s="61">
        <v>3154</v>
      </c>
      <c r="C5" s="62" t="s">
        <v>18</v>
      </c>
      <c r="F5" s="10"/>
    </row>
    <row r="6" spans="1:6" ht="24.75" customHeight="1">
      <c r="A6" s="63" t="s">
        <v>12</v>
      </c>
      <c r="B6" s="64">
        <f>'[1]E203'!G21/100000</f>
        <v>50064.41522</v>
      </c>
      <c r="C6" s="65">
        <f>('[1]E203'!G21/'[1]E203'!H21-1)*100</f>
        <v>5.63921316305942</v>
      </c>
      <c r="F6" s="10"/>
    </row>
    <row r="7" spans="1:6" ht="24.75" customHeight="1">
      <c r="A7" s="63" t="s">
        <v>13</v>
      </c>
      <c r="B7" s="64">
        <f>('[1]E203'!G25+'[1]E203'!G28)/100000</f>
        <v>138.31147</v>
      </c>
      <c r="C7" s="65">
        <f>(B7/(('[1]E203'!H25+'[1]E203'!H28)/100000)-1)*100</f>
        <v>4.8299243316528795</v>
      </c>
      <c r="F7" s="10"/>
    </row>
    <row r="8" spans="1:11" ht="24.75" customHeight="1">
      <c r="A8" s="66" t="s">
        <v>20</v>
      </c>
      <c r="B8" s="67">
        <f>'[1]E203'!G32/100000</f>
        <v>1020.41818</v>
      </c>
      <c r="C8" s="68">
        <f>('[1]E203'!G32/'[1]E203'!H32-1)*100</f>
        <v>19.712922638978615</v>
      </c>
      <c r="F8" s="10"/>
      <c r="J8" s="12"/>
      <c r="K8" s="12"/>
    </row>
    <row r="9" spans="1:11" ht="24.75" customHeight="1">
      <c r="A9" s="4"/>
      <c r="B9" s="3"/>
      <c r="C9" s="1"/>
      <c r="F9" s="10"/>
      <c r="J9" s="12"/>
      <c r="K9" s="12"/>
    </row>
    <row r="10" spans="1:11" ht="18.75">
      <c r="A10" s="28" t="s">
        <v>21</v>
      </c>
      <c r="B10" s="28"/>
      <c r="C10" s="28"/>
      <c r="F10" s="10"/>
      <c r="J10" s="12"/>
      <c r="K10" s="12"/>
    </row>
    <row r="11" spans="1:3" ht="12" customHeight="1">
      <c r="A11" s="9"/>
      <c r="B11" s="9"/>
      <c r="C11" s="9"/>
    </row>
    <row r="12" spans="1:11" ht="13.5">
      <c r="A12" s="21" t="s">
        <v>22</v>
      </c>
      <c r="B12" s="21"/>
      <c r="C12" s="21"/>
      <c r="J12" s="12"/>
      <c r="K12" s="12"/>
    </row>
    <row r="13" spans="1:3" ht="42.75" customHeight="1">
      <c r="A13" s="29" t="s">
        <v>23</v>
      </c>
      <c r="B13" s="29"/>
      <c r="C13" s="29"/>
    </row>
    <row r="14" spans="1:3" ht="13.5">
      <c r="A14" s="13"/>
      <c r="B14" s="13"/>
      <c r="C14" s="13"/>
    </row>
    <row r="15" spans="1:3" ht="13.5">
      <c r="A15" s="13" t="s">
        <v>24</v>
      </c>
      <c r="B15" s="13"/>
      <c r="C15" s="13"/>
    </row>
    <row r="16" spans="1:3" ht="13.5">
      <c r="A16" s="21" t="s">
        <v>25</v>
      </c>
      <c r="B16" s="21"/>
      <c r="C16" s="21"/>
    </row>
    <row r="17" spans="1:3" ht="14.25" customHeight="1">
      <c r="A17" s="13"/>
      <c r="B17" s="13"/>
      <c r="C17" s="13"/>
    </row>
    <row r="18" spans="1:3" ht="13.5">
      <c r="A18" s="13" t="s">
        <v>26</v>
      </c>
      <c r="B18" s="13"/>
      <c r="C18" s="13"/>
    </row>
    <row r="19" spans="1:3" ht="13.5">
      <c r="A19" s="23" t="s">
        <v>27</v>
      </c>
      <c r="B19" s="24"/>
      <c r="C19" s="24"/>
    </row>
    <row r="20" spans="1:3" ht="13.5">
      <c r="A20" s="25" t="s">
        <v>28</v>
      </c>
      <c r="B20" s="25"/>
      <c r="C20" s="25"/>
    </row>
    <row r="21" spans="1:3" ht="13.5">
      <c r="A21" s="22" t="s">
        <v>29</v>
      </c>
      <c r="B21" s="22"/>
      <c r="C21" s="22"/>
    </row>
  </sheetData>
  <sheetProtection/>
  <mergeCells count="10">
    <mergeCell ref="A16:C16"/>
    <mergeCell ref="A21:C21"/>
    <mergeCell ref="A19:C19"/>
    <mergeCell ref="A20:C20"/>
    <mergeCell ref="A1:C1"/>
    <mergeCell ref="A2:C2"/>
    <mergeCell ref="A12:C12"/>
    <mergeCell ref="A10:C10"/>
    <mergeCell ref="A13:C13"/>
    <mergeCell ref="A3:C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tabSelected="1" zoomScalePageLayoutView="0" workbookViewId="0" topLeftCell="A1">
      <selection activeCell="A1" sqref="A1:C1"/>
    </sheetView>
  </sheetViews>
  <sheetFormatPr defaultColWidth="9.140625" defaultRowHeight="15"/>
  <cols>
    <col min="1" max="3" width="22.28125" style="0" customWidth="1"/>
  </cols>
  <sheetData>
    <row r="1" spans="1:3" ht="24.75" customHeight="1">
      <c r="A1" s="26" t="s">
        <v>19</v>
      </c>
      <c r="B1" s="26"/>
      <c r="C1" s="26"/>
    </row>
    <row r="2" spans="1:3" ht="24.75" customHeight="1">
      <c r="A2" s="27" t="s">
        <v>34</v>
      </c>
      <c r="B2" s="27"/>
      <c r="C2" s="27"/>
    </row>
    <row r="3" spans="1:3" ht="24.75" customHeight="1">
      <c r="A3" s="56" t="s">
        <v>17</v>
      </c>
      <c r="B3" s="57"/>
      <c r="C3" s="57"/>
    </row>
    <row r="4" spans="1:3" ht="24.75" customHeight="1">
      <c r="A4" s="58" t="s">
        <v>10</v>
      </c>
      <c r="B4" s="58" t="s">
        <v>35</v>
      </c>
      <c r="C4" s="59" t="s">
        <v>15</v>
      </c>
    </row>
    <row r="5" spans="1:6" ht="24.75" customHeight="1">
      <c r="A5" s="60" t="s">
        <v>11</v>
      </c>
      <c r="B5" s="61">
        <v>517</v>
      </c>
      <c r="C5" s="62" t="s">
        <v>18</v>
      </c>
      <c r="F5" s="10"/>
    </row>
    <row r="6" spans="1:6" ht="24.75" customHeight="1">
      <c r="A6" s="63" t="s">
        <v>12</v>
      </c>
      <c r="B6" s="64">
        <f>'[1]S203'!G21/100000</f>
        <v>666.86022</v>
      </c>
      <c r="C6" s="65">
        <f>('[1]S203'!G21/'[1]S203'!H21-1)*100</f>
        <v>2.1891606154529564</v>
      </c>
      <c r="F6" s="10"/>
    </row>
    <row r="7" spans="1:6" ht="24.75" customHeight="1">
      <c r="A7" s="63" t="s">
        <v>13</v>
      </c>
      <c r="B7" s="64">
        <f>('[1]S203'!G25+'[1]S203'!G28)/100000</f>
        <v>15.96972</v>
      </c>
      <c r="C7" s="65">
        <f>(B7/(('[1]S203'!H25+'[1]S203'!H28)/100000)-1)*100</f>
        <v>-56.047763185489394</v>
      </c>
      <c r="F7" s="10"/>
    </row>
    <row r="8" spans="1:6" ht="24.75" customHeight="1">
      <c r="A8" s="66" t="s">
        <v>20</v>
      </c>
      <c r="B8" s="67">
        <f>'[1]S203'!G32/100000</f>
        <v>45.27161</v>
      </c>
      <c r="C8" s="68">
        <f>('[1]S203'!G32/'[1]S203'!H32-1)*100</f>
        <v>84.64702552255656</v>
      </c>
      <c r="F8" s="10"/>
    </row>
    <row r="9" spans="1:11" ht="24.75" customHeight="1">
      <c r="A9" s="4"/>
      <c r="B9" s="3"/>
      <c r="C9" s="1"/>
      <c r="J9" s="12"/>
      <c r="K9" s="12"/>
    </row>
    <row r="10" spans="1:3" ht="18.75">
      <c r="A10" s="28" t="s">
        <v>30</v>
      </c>
      <c r="B10" s="28"/>
      <c r="C10" s="28"/>
    </row>
    <row r="11" spans="1:3" ht="12" customHeight="1">
      <c r="A11" s="9"/>
      <c r="B11" s="9"/>
      <c r="C11" s="9"/>
    </row>
    <row r="12" ht="13.5">
      <c r="A12" t="s">
        <v>22</v>
      </c>
    </row>
    <row r="13" spans="1:3" ht="42.75" customHeight="1">
      <c r="A13" s="29" t="s">
        <v>31</v>
      </c>
      <c r="B13" s="29"/>
      <c r="C13" s="29"/>
    </row>
    <row r="14" spans="1:3" ht="13.5">
      <c r="A14" s="13"/>
      <c r="B14" s="13"/>
      <c r="C14" s="13"/>
    </row>
    <row r="15" spans="1:3" ht="13.5">
      <c r="A15" s="13" t="s">
        <v>24</v>
      </c>
      <c r="B15" s="13"/>
      <c r="C15" s="13"/>
    </row>
    <row r="16" spans="1:3" ht="13.5">
      <c r="A16" s="21" t="s">
        <v>25</v>
      </c>
      <c r="B16" s="21"/>
      <c r="C16" s="21"/>
    </row>
    <row r="18" ht="13.5">
      <c r="A18" s="13" t="s">
        <v>26</v>
      </c>
    </row>
    <row r="19" spans="1:3" ht="13.5">
      <c r="A19" s="14" t="s">
        <v>32</v>
      </c>
      <c r="B19" s="21"/>
      <c r="C19" s="21"/>
    </row>
    <row r="20" spans="1:3" ht="13.5">
      <c r="A20" s="25" t="s">
        <v>33</v>
      </c>
      <c r="B20" s="25"/>
      <c r="C20" s="25"/>
    </row>
    <row r="21" spans="1:3" ht="13.5">
      <c r="A21" s="22" t="s">
        <v>29</v>
      </c>
      <c r="B21" s="22"/>
      <c r="C21" s="22"/>
    </row>
  </sheetData>
  <sheetProtection/>
  <mergeCells count="9">
    <mergeCell ref="A1:C1"/>
    <mergeCell ref="A13:C13"/>
    <mergeCell ref="A16:C16"/>
    <mergeCell ref="A10:C10"/>
    <mergeCell ref="A20:C20"/>
    <mergeCell ref="A21:C21"/>
    <mergeCell ref="A19:C19"/>
    <mergeCell ref="A2:C2"/>
    <mergeCell ref="A3:C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2016-12-13T05:59:01Z</cp:lastPrinted>
  <dcterms:created xsi:type="dcterms:W3CDTF">2011-09-10T04:13:47Z</dcterms:created>
  <dcterms:modified xsi:type="dcterms:W3CDTF">2017-02-06T03:10:41Z</dcterms:modified>
  <cp:category/>
  <cp:version/>
  <cp:contentType/>
  <cp:contentStatus/>
</cp:coreProperties>
</file>