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社零总额" sheetId="1" r:id="rId1"/>
    <sheet name="销售总额" sheetId="2" r:id="rId2"/>
    <sheet name="批零业财务指标" sheetId="3" r:id="rId3"/>
    <sheet name="住餐业财务指标" sheetId="4" r:id="rId4"/>
  </sheets>
  <externalReferences>
    <externalReference r:id="rId7"/>
  </externalReferences>
  <definedNames/>
  <calcPr fullCalcOnLoad="1"/>
</workbook>
</file>

<file path=xl/sharedStrings.xml><?xml version="1.0" encoding="utf-8"?>
<sst xmlns="http://schemas.openxmlformats.org/spreadsheetml/2006/main" count="74" uniqueCount="56">
  <si>
    <t>指标</t>
  </si>
  <si>
    <t>一、 统计范围：</t>
  </si>
  <si>
    <t>社会消费品零售额统计范围、数据来源及主要指标解释</t>
  </si>
  <si>
    <t>二、数据来源：</t>
  </si>
  <si>
    <t>三、指标解释：</t>
  </si>
  <si>
    <t>指 标 名 称</t>
  </si>
  <si>
    <t xml:space="preserve">  法人单位数（个）</t>
  </si>
  <si>
    <t xml:space="preserve">  主营业务收入（亿元）</t>
  </si>
  <si>
    <t xml:space="preserve">  税金总额（亿元）</t>
  </si>
  <si>
    <t>比去年同月增长（%）</t>
  </si>
  <si>
    <t>比去年同期增长（%）</t>
  </si>
  <si>
    <t>社会消费品零售总额(亿元)</t>
  </si>
  <si>
    <t xml:space="preserve">   # 批发零售业</t>
  </si>
  <si>
    <t xml:space="preserve">     住宿餐饮业</t>
  </si>
  <si>
    <t xml:space="preserve">   # 吃的商品</t>
  </si>
  <si>
    <t xml:space="preserve">     穿的商品</t>
  </si>
  <si>
    <t xml:space="preserve">     用的商品</t>
  </si>
  <si>
    <t xml:space="preserve">     烧的商品</t>
  </si>
  <si>
    <t>-</t>
  </si>
  <si>
    <t xml:space="preserve">  营业利润（亿元）</t>
  </si>
  <si>
    <t>一、统计范围：</t>
  </si>
  <si>
    <t>二、数据来源：</t>
  </si>
  <si>
    <t>三、指标解释：</t>
  </si>
  <si>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</si>
  <si>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</si>
  <si>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 xml:space="preserve">    3、营业利润：指企业从事生产经营活动所取得的利润。</t>
  </si>
  <si>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</si>
  <si>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</si>
  <si>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 xml:space="preserve">    社会消费品零售总额：指批发和零售业、住宿和餐饮业、制造业和其他行业等，售予城乡居民用于生活消费的商品和社会集团用于公共消费的商品总量。</t>
  </si>
  <si>
    <t>社会消费品零售总额</t>
  </si>
  <si>
    <t>商品销售总额</t>
  </si>
  <si>
    <t>比去年同季增长（%）</t>
  </si>
  <si>
    <t>比去年同期增长（%）</t>
  </si>
  <si>
    <t>商品销售总额(亿元)</t>
  </si>
  <si>
    <t xml:space="preserve">   # 批发业</t>
  </si>
  <si>
    <t xml:space="preserve">     零售业</t>
  </si>
  <si>
    <t>商品销售总额统计范围、数据来源及主要指标解释</t>
  </si>
  <si>
    <r>
      <t xml:space="preserve"> </t>
    </r>
    <r>
      <rPr>
        <sz val="11"/>
        <color indexed="8"/>
        <rFont val="宋体"/>
        <family val="0"/>
      </rPr>
      <t xml:space="preserve">    </t>
    </r>
    <r>
      <rPr>
        <sz val="11"/>
        <color theme="1"/>
        <rFont val="Calibri"/>
        <family val="0"/>
      </rPr>
      <t>批发和零售业法人企业及个体户。</t>
    </r>
  </si>
  <si>
    <r>
      <t xml:space="preserve">    </t>
    </r>
    <r>
      <rPr>
        <sz val="11"/>
        <color indexed="8"/>
        <rFont val="宋体"/>
        <family val="0"/>
      </rPr>
      <t>商品销售总额：指对本企业（个体户）以外的单位和个人出售</t>
    </r>
    <r>
      <rPr>
        <sz val="11"/>
        <color theme="1"/>
        <rFont val="Calibri"/>
        <family val="0"/>
      </rPr>
      <t>(</t>
    </r>
    <r>
      <rPr>
        <sz val="11"/>
        <color indexed="8"/>
        <rFont val="宋体"/>
        <family val="0"/>
      </rPr>
      <t>包括对国（境）外直接出口</t>
    </r>
    <r>
      <rPr>
        <sz val="11"/>
        <color theme="1"/>
        <rFont val="Calibri"/>
        <family val="0"/>
      </rPr>
      <t>)</t>
    </r>
    <r>
      <rPr>
        <sz val="11"/>
        <color indexed="8"/>
        <rFont val="宋体"/>
        <family val="0"/>
      </rPr>
      <t>的商品总额，反映的是批发零售贸易业在国内市场销售的商品以及出口的商品总量。</t>
    </r>
    <r>
      <rPr>
        <sz val="11"/>
        <color theme="1"/>
        <rFont val="Calibri"/>
        <family val="0"/>
      </rPr>
      <t xml:space="preserve">                   </t>
    </r>
  </si>
  <si>
    <t>1季度</t>
  </si>
  <si>
    <r>
      <t xml:space="preserve"> </t>
    </r>
    <r>
      <rPr>
        <sz val="11"/>
        <rFont val="宋体"/>
        <family val="0"/>
      </rPr>
      <t xml:space="preserve">   </t>
    </r>
    <r>
      <rPr>
        <sz val="11"/>
        <rFont val="宋体"/>
        <family val="0"/>
      </rPr>
      <t>根据《批发和零售业统计报表制度》中相关报表取得，包括《限额以上批发和零售业商品销售和库存》、《限额以下批发和零售业样本单位调查表》。</t>
    </r>
  </si>
  <si>
    <t>2017年1季度</t>
  </si>
  <si>
    <t>1-1季度</t>
  </si>
  <si>
    <t>1季度</t>
  </si>
  <si>
    <t>限额以上批发和零售业企业统计范围、数据来源及主要指标解释</t>
  </si>
  <si>
    <t xml:space="preserve">    本表统计范围为限额以上批发和零售业法人企业，即年主营业务收入大于等于2000万元的批发业法人企业、年主营业务收入大于等于500万元的零售业法人企业。</t>
  </si>
  <si>
    <r>
      <t xml:space="preserve"> </t>
    </r>
    <r>
      <rPr>
        <sz val="11"/>
        <color theme="1"/>
        <rFont val="Calibri"/>
        <family val="0"/>
      </rPr>
      <t xml:space="preserve">   </t>
    </r>
    <r>
      <rPr>
        <sz val="11"/>
        <color indexed="8"/>
        <rFont val="宋体"/>
        <family val="0"/>
      </rPr>
      <t>根据《批发和零售业统计报表制度》中《</t>
    </r>
    <r>
      <rPr>
        <sz val="11"/>
        <color indexed="8"/>
        <rFont val="宋体"/>
        <family val="0"/>
      </rPr>
      <t>财务状况</t>
    </r>
    <r>
      <rPr>
        <sz val="11"/>
        <color indexed="8"/>
        <rFont val="宋体"/>
        <family val="0"/>
      </rPr>
      <t>》取得。</t>
    </r>
  </si>
  <si>
    <t>限额以上住宿和餐饮业企业统计范围、数据来源及主要指标解释</t>
  </si>
  <si>
    <t xml:space="preserve">    本表统计范围为限额以上住宿和餐饮业法人企业，即年主营业务收入大于等于200万元的住宿和餐饮业法人企业。</t>
  </si>
  <si>
    <r>
      <t xml:space="preserve"> </t>
    </r>
    <r>
      <rPr>
        <sz val="11"/>
        <color theme="1"/>
        <rFont val="Calibri"/>
        <family val="0"/>
      </rPr>
      <t xml:space="preserve">   </t>
    </r>
    <r>
      <rPr>
        <sz val="11"/>
        <color indexed="8"/>
        <rFont val="宋体"/>
        <family val="0"/>
      </rPr>
      <t>根据《住宿和餐饮业统计报表制度》中《</t>
    </r>
    <r>
      <rPr>
        <sz val="11"/>
        <color indexed="8"/>
        <rFont val="宋体"/>
        <family val="0"/>
      </rPr>
      <t>财务状况</t>
    </r>
    <r>
      <rPr>
        <sz val="11"/>
        <color indexed="8"/>
        <rFont val="宋体"/>
        <family val="0"/>
      </rPr>
      <t>》取得。</t>
    </r>
  </si>
  <si>
    <t>限额以上批发和零售业企业主要经济指标</t>
  </si>
  <si>
    <t>2017年1季度</t>
  </si>
  <si>
    <t>限额以上住宿和餐饮业企业主要经济指标</t>
  </si>
  <si>
    <r>
      <t xml:space="preserve"> </t>
    </r>
    <r>
      <rPr>
        <sz val="11"/>
        <color indexed="8"/>
        <rFont val="宋体"/>
        <family val="0"/>
      </rPr>
      <t xml:space="preserve">    </t>
    </r>
    <r>
      <rPr>
        <sz val="11"/>
        <color theme="1"/>
        <rFont val="Calibri"/>
        <family val="0"/>
      </rPr>
      <t>批发和零售业法人企业、住宿和餐饮业法人企业、非批发和零售业附营的批发和零售业产业活动单位、非住宿和餐饮业附营的住宿和餐饮业产业活动单位及个体户。</t>
    </r>
  </si>
  <si>
    <r>
      <t xml:space="preserve"> </t>
    </r>
    <r>
      <rPr>
        <sz val="11"/>
        <color theme="1"/>
        <rFont val="Calibri"/>
        <family val="0"/>
      </rPr>
      <t xml:space="preserve">   </t>
    </r>
    <r>
      <rPr>
        <sz val="11"/>
        <color indexed="8"/>
        <rFont val="宋体"/>
        <family val="0"/>
      </rPr>
      <t>根据《批发和零售业统计报表制度》、《住宿和餐饮业统计报表制度》中相关报表取得，包括《限额以上批发和零售业商品销售和库存》、《限额以上住宿和餐饮业经营情况》、《限额以下批发和零售业样本单位调查表》、《限额以下住宿和餐饮业样本单位调查表》。</t>
    </r>
  </si>
  <si>
    <t xml:space="preserve">6.3倍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</si>
</sst>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49">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6"/>
      <name val="黑体"/>
      <family val="0"/>
    </font>
    <font>
      <sz val="14"/>
      <name val="黑体"/>
      <family val="0"/>
    </font>
    <font>
      <sz val="10"/>
      <name val="楷体"/>
      <family val="3"/>
    </font>
    <font>
      <u val="single"/>
      <sz val="11"/>
      <color indexed="12"/>
      <name val="宋体"/>
      <family val="0"/>
    </font>
    <font>
      <u val="single"/>
      <sz val="11"/>
      <color indexed="36"/>
      <name val="宋体"/>
      <family val="0"/>
    </font>
    <font>
      <b/>
      <sz val="14"/>
      <color indexed="8"/>
      <name val="宋体"/>
      <family val="0"/>
    </font>
    <font>
      <sz val="11"/>
      <name val="宋体"/>
      <family val="0"/>
    </font>
    <font>
      <sz val="12"/>
      <color indexed="63"/>
      <name val="宋体"/>
      <family val="0"/>
    </font>
    <font>
      <b/>
      <sz val="12"/>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right style="thin">
        <color indexed="8"/>
      </right>
      <top/>
      <bottom/>
    </border>
    <border>
      <left/>
      <right style="thin">
        <color indexed="8"/>
      </right>
      <top/>
      <bottom style="thin"/>
    </border>
    <border>
      <left/>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top/>
      <bottom/>
    </border>
    <border>
      <left style="thin">
        <color indexed="8"/>
      </left>
      <right>
        <color indexed="63"/>
      </right>
      <top>
        <color indexed="63"/>
      </top>
      <bottom style="thin">
        <color indexed="8"/>
      </bottom>
    </border>
    <border>
      <left>
        <color indexed="63"/>
      </left>
      <right>
        <color indexed="63"/>
      </right>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right/>
      <top style="thin"/>
      <bottom/>
    </border>
    <border>
      <left/>
      <right/>
      <top style="thin"/>
      <bottom/>
    </border>
    <border>
      <left style="thin"/>
      <right/>
      <top>
        <color indexed="63"/>
      </top>
      <bottom>
        <color indexed="63"/>
      </bottom>
    </border>
    <border>
      <left style="thin"/>
      <right/>
      <top>
        <color indexed="63"/>
      </top>
      <bottom style="thin"/>
    </border>
    <border>
      <left/>
      <right/>
      <top/>
      <bottom style="thin"/>
    </border>
  </borders>
  <cellStyleXfs count="65">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vertical="center"/>
      <protection/>
    </xf>
    <xf numFmtId="0" fontId="4" fillId="0" borderId="0">
      <alignment/>
      <protection/>
    </xf>
    <xf numFmtId="0" fontId="8"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9" fillId="0" borderId="0" applyNumberFormat="0" applyFill="0" applyBorder="0" applyAlignment="0" applyProtection="0"/>
    <xf numFmtId="0" fontId="1" fillId="32" borderId="9" applyNumberFormat="0" applyFont="0" applyAlignment="0" applyProtection="0"/>
  </cellStyleXfs>
  <cellXfs count="75">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182" fontId="4" fillId="0" borderId="0" xfId="41" applyNumberFormat="1" applyFont="1" applyBorder="1" applyAlignment="1">
      <alignment horizontal="right" vertical="center"/>
      <protection/>
    </xf>
    <xf numFmtId="0" fontId="3"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10" fillId="0" borderId="0" xfId="0" applyFont="1" applyBorder="1" applyAlignment="1">
      <alignment horizontal="center" vertical="center"/>
    </xf>
    <xf numFmtId="177" fontId="0" fillId="0" borderId="0" xfId="0" applyNumberFormat="1" applyAlignment="1">
      <alignment vertical="center"/>
    </xf>
    <xf numFmtId="0" fontId="0" fillId="0" borderId="0" xfId="0" applyBorder="1" applyAlignment="1">
      <alignment vertical="center"/>
    </xf>
    <xf numFmtId="0" fontId="47" fillId="0" borderId="0" xfId="0" applyFont="1" applyAlignment="1">
      <alignment vertical="center"/>
    </xf>
    <xf numFmtId="0" fontId="1" fillId="0" borderId="0" xfId="0" applyFont="1" applyAlignment="1">
      <alignment horizontal="left" vertical="center" wrapText="1"/>
    </xf>
    <xf numFmtId="0" fontId="12" fillId="33" borderId="10" xfId="0" applyFont="1" applyFill="1" applyBorder="1" applyAlignment="1">
      <alignment horizontal="center" vertical="center" wrapText="1"/>
    </xf>
    <xf numFmtId="0" fontId="13" fillId="0" borderId="11" xfId="0" applyFont="1" applyBorder="1" applyAlignment="1">
      <alignment vertical="center"/>
    </xf>
    <xf numFmtId="0" fontId="3" fillId="0" borderId="11" xfId="0" applyFont="1" applyBorder="1" applyAlignment="1">
      <alignment vertical="center"/>
    </xf>
    <xf numFmtId="0" fontId="3" fillId="0" borderId="12" xfId="0" applyFont="1" applyFill="1" applyBorder="1" applyAlignment="1">
      <alignment vertical="center"/>
    </xf>
    <xf numFmtId="0" fontId="4" fillId="0" borderId="13" xfId="41" applyFont="1" applyBorder="1" applyAlignment="1">
      <alignment horizontal="center" vertical="center"/>
      <protection/>
    </xf>
    <xf numFmtId="0" fontId="3" fillId="0" borderId="14" xfId="0" applyFont="1" applyBorder="1" applyAlignment="1">
      <alignment horizontal="center" vertical="center"/>
    </xf>
    <xf numFmtId="0" fontId="3" fillId="0" borderId="15" xfId="41" applyFont="1" applyBorder="1" applyAlignment="1">
      <alignment horizontal="left" vertical="center"/>
      <protection/>
    </xf>
    <xf numFmtId="0" fontId="4" fillId="0" borderId="16" xfId="41" applyFont="1" applyBorder="1" applyAlignment="1">
      <alignment horizontal="left" vertical="center"/>
      <protection/>
    </xf>
    <xf numFmtId="0" fontId="4" fillId="0" borderId="13" xfId="41" applyFont="1" applyBorder="1" applyAlignment="1">
      <alignment horizontal="center" vertical="center"/>
      <protection/>
    </xf>
    <xf numFmtId="0" fontId="4" fillId="0" borderId="17" xfId="41" applyFont="1" applyBorder="1" applyAlignment="1">
      <alignment horizontal="left" vertical="center"/>
      <protection/>
    </xf>
    <xf numFmtId="0" fontId="12" fillId="33" borderId="18" xfId="0" applyFont="1" applyFill="1" applyBorder="1" applyAlignment="1">
      <alignment horizontal="center" vertical="center" wrapText="1"/>
    </xf>
    <xf numFmtId="0" fontId="4"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Fill="1" applyBorder="1" applyAlignment="1">
      <alignment vertical="center"/>
    </xf>
    <xf numFmtId="188" fontId="13" fillId="0" borderId="20" xfId="0" applyNumberFormat="1" applyFont="1" applyFill="1" applyBorder="1" applyAlignment="1">
      <alignment vertical="center"/>
    </xf>
    <xf numFmtId="177" fontId="38" fillId="0" borderId="21" xfId="0" applyNumberFormat="1" applyFont="1" applyBorder="1" applyAlignment="1">
      <alignment vertical="center"/>
    </xf>
    <xf numFmtId="176" fontId="13" fillId="0" borderId="21" xfId="0" applyNumberFormat="1" applyFont="1" applyFill="1" applyBorder="1" applyAlignment="1">
      <alignment vertical="center"/>
    </xf>
    <xf numFmtId="177" fontId="13" fillId="0" borderId="21" xfId="0" applyNumberFormat="1" applyFont="1" applyBorder="1" applyAlignment="1">
      <alignment vertical="center"/>
    </xf>
    <xf numFmtId="188" fontId="4" fillId="0" borderId="22" xfId="0" applyNumberFormat="1" applyFont="1" applyFill="1" applyBorder="1" applyAlignment="1">
      <alignment vertical="center"/>
    </xf>
    <xf numFmtId="177" fontId="0" fillId="0" borderId="0" xfId="0" applyNumberFormat="1" applyFont="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188" fontId="4" fillId="0" borderId="23" xfId="0" applyNumberFormat="1" applyFont="1" applyFill="1" applyBorder="1" applyAlignment="1">
      <alignment vertical="center"/>
    </xf>
    <xf numFmtId="177" fontId="4" fillId="0" borderId="24" xfId="0" applyNumberFormat="1" applyFont="1" applyBorder="1" applyAlignment="1">
      <alignment vertical="center"/>
    </xf>
    <xf numFmtId="188" fontId="4" fillId="0" borderId="24" xfId="0" applyNumberFormat="1" applyFont="1" applyFill="1" applyBorder="1" applyAlignment="1">
      <alignment vertical="center"/>
    </xf>
    <xf numFmtId="0" fontId="12" fillId="33" borderId="25" xfId="0" applyFont="1" applyFill="1" applyBorder="1" applyAlignment="1">
      <alignment horizontal="center" vertical="center" wrapText="1"/>
    </xf>
    <xf numFmtId="0" fontId="4" fillId="0" borderId="26" xfId="0" applyFont="1" applyBorder="1" applyAlignment="1">
      <alignment horizontal="center" vertical="center"/>
    </xf>
    <xf numFmtId="0" fontId="3" fillId="0" borderId="27" xfId="0" applyFont="1" applyBorder="1" applyAlignment="1">
      <alignment horizontal="center" vertical="center" wrapText="1"/>
    </xf>
    <xf numFmtId="0" fontId="13" fillId="0" borderId="11" xfId="0" applyFont="1" applyFill="1" applyBorder="1" applyAlignment="1">
      <alignment vertical="center"/>
    </xf>
    <xf numFmtId="177" fontId="14" fillId="0" borderId="21" xfId="0" applyNumberFormat="1" applyFont="1" applyBorder="1" applyAlignment="1">
      <alignment vertical="center"/>
    </xf>
    <xf numFmtId="0" fontId="3" fillId="0" borderId="11" xfId="0" applyFont="1" applyBorder="1" applyAlignment="1">
      <alignment vertical="center"/>
    </xf>
    <xf numFmtId="188" fontId="4" fillId="0" borderId="22"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0" fontId="3" fillId="0" borderId="12" xfId="0" applyFont="1" applyFill="1" applyBorder="1" applyAlignment="1">
      <alignment vertical="center"/>
    </xf>
    <xf numFmtId="188" fontId="4" fillId="0" borderId="23" xfId="0" applyNumberFormat="1" applyFont="1" applyFill="1" applyBorder="1" applyAlignment="1">
      <alignment vertical="center"/>
    </xf>
    <xf numFmtId="177" fontId="4" fillId="0" borderId="24" xfId="0" applyNumberFormat="1" applyFont="1" applyBorder="1" applyAlignment="1">
      <alignment vertical="center"/>
    </xf>
    <xf numFmtId="176" fontId="4" fillId="0" borderId="24" xfId="0" applyNumberFormat="1" applyFont="1" applyFill="1" applyBorder="1" applyAlignment="1">
      <alignment vertical="center"/>
    </xf>
    <xf numFmtId="0" fontId="3" fillId="0" borderId="0" xfId="0" applyFont="1" applyFill="1" applyBorder="1" applyAlignment="1">
      <alignment vertical="center"/>
    </xf>
    <xf numFmtId="179" fontId="4" fillId="0" borderId="27" xfId="41" applyNumberFormat="1" applyFont="1" applyBorder="1" applyAlignment="1">
      <alignment horizontal="right" vertical="center"/>
      <protection/>
    </xf>
    <xf numFmtId="177" fontId="3" fillId="0" borderId="28" xfId="0" applyNumberFormat="1" applyFont="1" applyBorder="1" applyAlignment="1">
      <alignment horizontal="center" vertical="center"/>
    </xf>
    <xf numFmtId="176" fontId="4" fillId="0" borderId="29" xfId="41" applyNumberFormat="1" applyFont="1" applyBorder="1" applyAlignment="1">
      <alignment horizontal="right" vertical="center"/>
      <protection/>
    </xf>
    <xf numFmtId="177" fontId="3" fillId="0" borderId="0" xfId="0" applyNumberFormat="1" applyFont="1" applyBorder="1" applyAlignment="1">
      <alignment horizontal="right" vertical="center"/>
    </xf>
    <xf numFmtId="176" fontId="4" fillId="0" borderId="30" xfId="41" applyNumberFormat="1" applyFont="1" applyBorder="1" applyAlignment="1">
      <alignment horizontal="right" vertical="center"/>
      <protection/>
    </xf>
    <xf numFmtId="177" fontId="3" fillId="0" borderId="31" xfId="0" applyNumberFormat="1" applyFont="1" applyBorder="1" applyAlignment="1">
      <alignment horizontal="right" vertical="center"/>
    </xf>
    <xf numFmtId="177" fontId="3" fillId="0" borderId="31" xfId="0" applyNumberFormat="1" applyFont="1" applyBorder="1" applyAlignment="1">
      <alignment horizontal="right" vertical="center"/>
    </xf>
    <xf numFmtId="0" fontId="3" fillId="0" borderId="28" xfId="0" applyNumberFormat="1"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10" fillId="0" borderId="0" xfId="0" applyFont="1" applyBorder="1" applyAlignment="1">
      <alignment horizontal="center" vertical="center"/>
    </xf>
    <xf numFmtId="0" fontId="5" fillId="0" borderId="0" xfId="0"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48"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xf>
    <xf numFmtId="0" fontId="10" fillId="0" borderId="0" xfId="0" applyFont="1" applyBorder="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002002(2)月度"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CCTY4IZ4\&#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01"/>
      <sheetName val="E404"/>
      <sheetName val="S401"/>
      <sheetName val="SH1Z上月"/>
      <sheetName val="SH1Z原始"/>
      <sheetName val="SH1Z"/>
      <sheetName val="SHLZLS"/>
      <sheetName val="SHLZLSZ原始"/>
      <sheetName val="SHLZLSZ最终"/>
      <sheetName val="SHLZXS"/>
      <sheetName val="SHLZXSZ原始"/>
      <sheetName val="SHLZXSZ最终"/>
      <sheetName val="信息公开月度"/>
      <sheetName val="MY303"/>
      <sheetName val="E204-2汇总"/>
      <sheetName val="E204-2"/>
      <sheetName val="E203"/>
      <sheetName val="S203"/>
    </sheetNames>
    <sheetDataSet>
      <sheetData sheetId="0">
        <row r="13">
          <cell r="C13" t="str">
            <v>95067844.8</v>
          </cell>
          <cell r="D13" t="str">
            <v>355382111.4</v>
          </cell>
          <cell r="E13" t="str">
            <v>85138328.8</v>
          </cell>
          <cell r="F13" t="str">
            <v>318679881.1</v>
          </cell>
        </row>
        <row r="14">
          <cell r="C14" t="str">
            <v>86833836.7</v>
          </cell>
          <cell r="D14" t="str">
            <v>322546802.7</v>
          </cell>
          <cell r="E14" t="str">
            <v>77600162.7</v>
          </cell>
          <cell r="F14" t="str">
            <v>288476847.1</v>
          </cell>
        </row>
        <row r="17">
          <cell r="C17" t="str">
            <v>8234008.1</v>
          </cell>
          <cell r="D17" t="str">
            <v>32835308.7</v>
          </cell>
          <cell r="E17" t="str">
            <v>7538166.1</v>
          </cell>
          <cell r="F17" t="str">
            <v>30203034</v>
          </cell>
        </row>
      </sheetData>
      <sheetData sheetId="5">
        <row r="12">
          <cell r="E12">
            <v>922.99856</v>
          </cell>
          <cell r="F12">
            <v>3673.36883</v>
          </cell>
          <cell r="I12">
            <v>8.120482953748436</v>
          </cell>
          <cell r="J12">
            <v>7.8817167349686486</v>
          </cell>
        </row>
        <row r="13">
          <cell r="E13">
            <v>841.26574</v>
          </cell>
          <cell r="F13">
            <v>3338.3401</v>
          </cell>
          <cell r="I13">
            <v>8.043343468519055</v>
          </cell>
          <cell r="J13">
            <v>7.938912359887468</v>
          </cell>
        </row>
        <row r="14">
          <cell r="I14">
            <v>8.92091918461253</v>
          </cell>
          <cell r="J14">
            <v>7.315093851654325</v>
          </cell>
        </row>
        <row r="23">
          <cell r="E23">
            <v>201.82873</v>
          </cell>
          <cell r="F23">
            <v>879.68534</v>
          </cell>
          <cell r="I23">
            <v>11.821575677471373</v>
          </cell>
          <cell r="J23">
            <v>11.607981779671121</v>
          </cell>
        </row>
        <row r="24">
          <cell r="E24">
            <v>167.77704</v>
          </cell>
          <cell r="F24">
            <v>650.41188</v>
          </cell>
          <cell r="I24">
            <v>18.018387220531437</v>
          </cell>
          <cell r="J24">
            <v>15.282502819663875</v>
          </cell>
        </row>
        <row r="25">
          <cell r="E25">
            <v>502.20727</v>
          </cell>
          <cell r="F25">
            <v>1949.72343</v>
          </cell>
          <cell r="I25">
            <v>3.0070315946625783</v>
          </cell>
          <cell r="J25">
            <v>3.259989980771323</v>
          </cell>
        </row>
        <row r="26">
          <cell r="I26">
            <v>17.73330554777344</v>
          </cell>
          <cell r="J26">
            <v>17.697383347600464</v>
          </cell>
        </row>
      </sheetData>
      <sheetData sheetId="12">
        <row r="2">
          <cell r="A2">
            <v>42826</v>
          </cell>
        </row>
        <row r="3">
          <cell r="B3" t="str">
            <v>4月</v>
          </cell>
          <cell r="D3" t="str">
            <v>1-4月</v>
          </cell>
        </row>
      </sheetData>
      <sheetData sheetId="16">
        <row r="22">
          <cell r="G22" t="str">
            <v>1642626738</v>
          </cell>
          <cell r="H22" t="str">
            <v>1461397165</v>
          </cell>
        </row>
        <row r="26">
          <cell r="G26" t="str">
            <v>3305459</v>
          </cell>
          <cell r="H26" t="str">
            <v>3047792</v>
          </cell>
        </row>
        <row r="29">
          <cell r="G29" t="str">
            <v>296142</v>
          </cell>
          <cell r="H29" t="str">
            <v>626698</v>
          </cell>
        </row>
        <row r="36">
          <cell r="G36" t="str">
            <v>35485294</v>
          </cell>
          <cell r="H36" t="str">
            <v>26634117</v>
          </cell>
        </row>
      </sheetData>
      <sheetData sheetId="17">
        <row r="22">
          <cell r="G22" t="str">
            <v>22159122</v>
          </cell>
          <cell r="H22" t="str">
            <v>21584799</v>
          </cell>
        </row>
        <row r="26">
          <cell r="G26" t="str">
            <v>108909</v>
          </cell>
          <cell r="H26" t="str">
            <v>1141181</v>
          </cell>
        </row>
        <row r="29">
          <cell r="G29" t="str">
            <v>11442</v>
          </cell>
          <cell r="H29" t="str">
            <v>28726</v>
          </cell>
        </row>
        <row r="36">
          <cell r="G36" t="str">
            <v>1069340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A1" sqref="A1:E1"/>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 min="6" max="6" width="9.140625" style="0" bestFit="1" customWidth="1"/>
  </cols>
  <sheetData>
    <row r="1" spans="1:5" ht="30" customHeight="1">
      <c r="A1" s="64" t="s">
        <v>29</v>
      </c>
      <c r="B1" s="64"/>
      <c r="C1" s="64"/>
      <c r="D1" s="64"/>
      <c r="E1" s="64"/>
    </row>
    <row r="2" spans="1:6" ht="30" customHeight="1">
      <c r="A2" s="65">
        <f>'[1]信息公开月度'!$A$2</f>
        <v>42826</v>
      </c>
      <c r="B2" s="66"/>
      <c r="C2" s="66"/>
      <c r="D2" s="66"/>
      <c r="E2" s="66"/>
      <c r="F2" s="11"/>
    </row>
    <row r="3" spans="1:5" ht="30" customHeight="1">
      <c r="A3" s="14" t="s">
        <v>0</v>
      </c>
      <c r="B3" s="24" t="str">
        <f>'[1]信息公开月度'!$B$3</f>
        <v>4月</v>
      </c>
      <c r="C3" s="24" t="s">
        <v>9</v>
      </c>
      <c r="D3" s="25" t="str">
        <f>'[1]信息公开月度'!$D$3</f>
        <v>1-4月</v>
      </c>
      <c r="E3" s="26" t="s">
        <v>10</v>
      </c>
    </row>
    <row r="4" spans="1:5" ht="30" customHeight="1">
      <c r="A4" s="15" t="s">
        <v>11</v>
      </c>
      <c r="B4" s="28">
        <f>'[1]SH1Z'!E12+0</f>
        <v>922.99856</v>
      </c>
      <c r="C4" s="29">
        <f>'[1]SH1Z'!I12+0</f>
        <v>8.120482953748436</v>
      </c>
      <c r="D4" s="30">
        <f>'[1]SH1Z'!F12+0</f>
        <v>3673.36883</v>
      </c>
      <c r="E4" s="31">
        <f>'[1]SH1Z'!J12+0</f>
        <v>7.8817167349686486</v>
      </c>
    </row>
    <row r="5" spans="1:5" ht="30" customHeight="1">
      <c r="A5" s="27" t="s">
        <v>12</v>
      </c>
      <c r="B5" s="32">
        <f>'[1]SH1Z'!E13+0</f>
        <v>841.26574</v>
      </c>
      <c r="C5" s="33">
        <f>'[1]SH1Z'!I13+0</f>
        <v>8.043343468519055</v>
      </c>
      <c r="D5" s="34">
        <f>'[1]SH1Z'!F13+0</f>
        <v>3338.3401</v>
      </c>
      <c r="E5" s="35">
        <f>ROUND('[1]SH1Z'!J13,1)</f>
        <v>7.9</v>
      </c>
    </row>
    <row r="6" spans="1:5" ht="30" customHeight="1">
      <c r="A6" s="27" t="s">
        <v>13</v>
      </c>
      <c r="B6" s="32">
        <f>B4-B5</f>
        <v>81.73281999999995</v>
      </c>
      <c r="C6" s="33">
        <f>'[1]SH1Z'!I14+0</f>
        <v>8.92091918461253</v>
      </c>
      <c r="D6" s="34">
        <f>D4-D5</f>
        <v>335.02873</v>
      </c>
      <c r="E6" s="35">
        <f>ROUND('[1]SH1Z'!J14,1)</f>
        <v>7.3</v>
      </c>
    </row>
    <row r="7" spans="1:5" ht="30" customHeight="1">
      <c r="A7" s="16" t="s">
        <v>14</v>
      </c>
      <c r="B7" s="32">
        <f>'[1]SH1Z'!E23+0</f>
        <v>201.82873</v>
      </c>
      <c r="C7" s="33">
        <f>'[1]SH1Z'!I23+0</f>
        <v>11.821575677471373</v>
      </c>
      <c r="D7" s="34">
        <f>'[1]SH1Z'!F23+0</f>
        <v>879.68534</v>
      </c>
      <c r="E7" s="35">
        <f>'[1]SH1Z'!J23+0</f>
        <v>11.607981779671121</v>
      </c>
    </row>
    <row r="8" spans="1:5" ht="30" customHeight="1">
      <c r="A8" s="16" t="s">
        <v>15</v>
      </c>
      <c r="B8" s="32">
        <f>'[1]SH1Z'!E24+0</f>
        <v>167.77704</v>
      </c>
      <c r="C8" s="33">
        <f>'[1]SH1Z'!I24+0</f>
        <v>18.018387220531437</v>
      </c>
      <c r="D8" s="34">
        <f>'[1]SH1Z'!F24+0</f>
        <v>650.41188</v>
      </c>
      <c r="E8" s="35">
        <f>'[1]SH1Z'!J24+0</f>
        <v>15.282502819663875</v>
      </c>
    </row>
    <row r="9" spans="1:5" ht="30" customHeight="1">
      <c r="A9" s="16" t="s">
        <v>16</v>
      </c>
      <c r="B9" s="32">
        <f>'[1]SH1Z'!E25+0</f>
        <v>502.20727</v>
      </c>
      <c r="C9" s="33">
        <f>'[1]SH1Z'!I25+0</f>
        <v>3.0070315946625783</v>
      </c>
      <c r="D9" s="34">
        <f>'[1]SH1Z'!F25+0</f>
        <v>1949.72343</v>
      </c>
      <c r="E9" s="35">
        <f>'[1]SH1Z'!J25+0</f>
        <v>3.259989980771323</v>
      </c>
    </row>
    <row r="10" spans="1:5" ht="30" customHeight="1">
      <c r="A10" s="17" t="s">
        <v>17</v>
      </c>
      <c r="B10" s="36">
        <f>B4-B7-B8-B9</f>
        <v>51.18552000000011</v>
      </c>
      <c r="C10" s="37">
        <f>'[1]SH1Z'!I26+0</f>
        <v>17.73330554777344</v>
      </c>
      <c r="D10" s="38">
        <f>D4-D7-D8-D9</f>
        <v>193.54817999999977</v>
      </c>
      <c r="E10" s="37">
        <f>'[1]SH1Z'!J26+0</f>
        <v>17.697383347600464</v>
      </c>
    </row>
    <row r="11" spans="1:5" ht="12.75" customHeight="1">
      <c r="A11" s="7"/>
      <c r="B11" s="7"/>
      <c r="C11" s="7"/>
      <c r="D11" s="2"/>
      <c r="E11" s="1"/>
    </row>
    <row r="12" spans="1:5" ht="21" customHeight="1">
      <c r="A12" s="63" t="s">
        <v>2</v>
      </c>
      <c r="B12" s="63"/>
      <c r="C12" s="63"/>
      <c r="D12" s="63"/>
      <c r="E12" s="63"/>
    </row>
    <row r="13" ht="13.5" customHeight="1">
      <c r="A13" t="s">
        <v>1</v>
      </c>
    </row>
    <row r="14" spans="1:5" ht="27" customHeight="1">
      <c r="A14" s="61" t="s">
        <v>53</v>
      </c>
      <c r="B14" s="62"/>
      <c r="C14" s="62"/>
      <c r="D14" s="62"/>
      <c r="E14" s="62"/>
    </row>
    <row r="15" spans="1:5" ht="13.5" customHeight="1">
      <c r="A15" s="8"/>
      <c r="B15" s="8"/>
      <c r="C15" s="8"/>
      <c r="D15" s="6"/>
      <c r="E15" s="6"/>
    </row>
    <row r="16" spans="1:5" ht="13.5" customHeight="1">
      <c r="A16" t="s">
        <v>3</v>
      </c>
      <c r="D16" s="6"/>
      <c r="E16" s="6"/>
    </row>
    <row r="17" spans="1:5" ht="40.5" customHeight="1">
      <c r="A17" s="67" t="s">
        <v>54</v>
      </c>
      <c r="B17" s="68"/>
      <c r="C17" s="68"/>
      <c r="D17" s="68"/>
      <c r="E17" s="68"/>
    </row>
    <row r="18" spans="1:5" ht="13.5" customHeight="1">
      <c r="A18" s="8"/>
      <c r="B18" s="8"/>
      <c r="C18" s="8"/>
      <c r="D18" s="6"/>
      <c r="E18" s="6"/>
    </row>
    <row r="19" spans="1:5" ht="13.5" customHeight="1">
      <c r="A19" s="5" t="s">
        <v>4</v>
      </c>
      <c r="B19" s="5"/>
      <c r="C19" s="5"/>
      <c r="D19" s="6"/>
      <c r="E19" s="6"/>
    </row>
    <row r="20" spans="1:5" ht="27" customHeight="1">
      <c r="A20" s="62" t="s">
        <v>28</v>
      </c>
      <c r="B20" s="61"/>
      <c r="C20" s="61"/>
      <c r="D20" s="61"/>
      <c r="E20" s="61"/>
    </row>
  </sheetData>
  <sheetProtection/>
  <mergeCells count="6">
    <mergeCell ref="A14:E14"/>
    <mergeCell ref="A12:E12"/>
    <mergeCell ref="A1:E1"/>
    <mergeCell ref="A2:E2"/>
    <mergeCell ref="A20:E20"/>
    <mergeCell ref="A17:E17"/>
  </mergeCells>
  <printOptions/>
  <pageMargins left="0.7" right="0.7" top="0.45" bottom="0.5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A20" sqref="A20"/>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s>
  <sheetData>
    <row r="1" spans="1:5" ht="30" customHeight="1">
      <c r="A1" s="64" t="s">
        <v>30</v>
      </c>
      <c r="B1" s="64"/>
      <c r="C1" s="64"/>
      <c r="D1" s="64"/>
      <c r="E1" s="64"/>
    </row>
    <row r="2" spans="1:5" ht="30" customHeight="1">
      <c r="A2" s="65" t="s">
        <v>41</v>
      </c>
      <c r="B2" s="65"/>
      <c r="C2" s="65"/>
      <c r="D2" s="65"/>
      <c r="E2" s="65"/>
    </row>
    <row r="3" spans="1:5" ht="30" customHeight="1">
      <c r="A3" s="14" t="s">
        <v>0</v>
      </c>
      <c r="B3" s="39" t="s">
        <v>39</v>
      </c>
      <c r="C3" s="39" t="s">
        <v>31</v>
      </c>
      <c r="D3" s="40" t="s">
        <v>42</v>
      </c>
      <c r="E3" s="41" t="s">
        <v>32</v>
      </c>
    </row>
    <row r="4" spans="1:5" ht="30" customHeight="1">
      <c r="A4" s="42" t="s">
        <v>33</v>
      </c>
      <c r="B4" s="28">
        <f>'[1]E401'!$C$13/10000</f>
        <v>9506.78448</v>
      </c>
      <c r="C4" s="43">
        <f>'[1]E401'!$C$13/'[1]E401'!$E$13*100-100</f>
        <v>11.662803510420787</v>
      </c>
      <c r="D4" s="30">
        <f>'[1]E401'!$D$13/10000</f>
        <v>35538.21114</v>
      </c>
      <c r="E4" s="31">
        <f>'[1]E401'!$D$13/'[1]E401'!$F$13*100-100</f>
        <v>11.516958702668461</v>
      </c>
    </row>
    <row r="5" spans="1:5" ht="30" customHeight="1">
      <c r="A5" s="44" t="s">
        <v>34</v>
      </c>
      <c r="B5" s="45">
        <f>'[1]E401'!$C$14/10000</f>
        <v>8683.383670000001</v>
      </c>
      <c r="C5" s="33">
        <f>'[1]E401'!$C$14/'[1]E401'!$E$14*100-100</f>
        <v>11.899039484874692</v>
      </c>
      <c r="D5" s="46">
        <f>'[1]E401'!$D$14/10000</f>
        <v>32254.680269999997</v>
      </c>
      <c r="E5" s="47">
        <f>'[1]E401'!$D$14/'[1]E401'!$F$14*100-100</f>
        <v>11.810291169810824</v>
      </c>
    </row>
    <row r="6" spans="1:5" ht="30" customHeight="1">
      <c r="A6" s="48" t="s">
        <v>35</v>
      </c>
      <c r="B6" s="49">
        <f>'[1]E401'!$C$17/10000</f>
        <v>823.40081</v>
      </c>
      <c r="C6" s="50">
        <f>'[1]E401'!$C$17/'[1]E401'!$E$17*100-100</f>
        <v>9.230918910104677</v>
      </c>
      <c r="D6" s="51">
        <f>'[1]E401'!$D$17/10000</f>
        <v>3283.53087</v>
      </c>
      <c r="E6" s="50">
        <f>'[1]E401'!$D$17/'[1]E401'!$F$17*100-100</f>
        <v>8.715265823956628</v>
      </c>
    </row>
    <row r="7" spans="1:5" ht="14.25">
      <c r="A7" s="52"/>
      <c r="B7" s="52"/>
      <c r="C7" s="52"/>
      <c r="D7" s="2"/>
      <c r="E7" s="1"/>
    </row>
    <row r="8" spans="1:5" ht="21" customHeight="1">
      <c r="A8" s="63" t="s">
        <v>36</v>
      </c>
      <c r="B8" s="63"/>
      <c r="C8" s="63"/>
      <c r="D8" s="63"/>
      <c r="E8" s="63"/>
    </row>
    <row r="9" ht="13.5">
      <c r="A9" t="s">
        <v>1</v>
      </c>
    </row>
    <row r="10" spans="1:5" ht="13.5">
      <c r="A10" s="62" t="s">
        <v>37</v>
      </c>
      <c r="B10" s="61"/>
      <c r="C10" s="61"/>
      <c r="D10" s="61"/>
      <c r="E10" s="61"/>
    </row>
    <row r="11" spans="1:5" ht="13.5">
      <c r="A11" s="13"/>
      <c r="B11" s="13"/>
      <c r="C11" s="13"/>
      <c r="D11" s="13"/>
      <c r="E11" s="13"/>
    </row>
    <row r="12" spans="1:5" ht="13.5">
      <c r="A12" t="s">
        <v>3</v>
      </c>
      <c r="D12" s="13"/>
      <c r="E12" s="13"/>
    </row>
    <row r="13" spans="1:5" ht="27" customHeight="1">
      <c r="A13" s="69" t="s">
        <v>40</v>
      </c>
      <c r="B13" s="69"/>
      <c r="C13" s="69"/>
      <c r="D13" s="69"/>
      <c r="E13" s="69"/>
    </row>
    <row r="14" spans="1:5" ht="13.5">
      <c r="A14" s="13"/>
      <c r="B14" s="13"/>
      <c r="C14" s="13"/>
      <c r="D14" s="13"/>
      <c r="E14" s="13"/>
    </row>
    <row r="15" spans="1:5" ht="13.5">
      <c r="A15" s="13" t="s">
        <v>4</v>
      </c>
      <c r="B15" s="13"/>
      <c r="C15" s="13"/>
      <c r="D15" s="13"/>
      <c r="E15" s="13"/>
    </row>
    <row r="16" spans="1:5" ht="27" customHeight="1">
      <c r="A16" s="62" t="s">
        <v>38</v>
      </c>
      <c r="B16" s="61"/>
      <c r="C16" s="61"/>
      <c r="D16" s="67"/>
      <c r="E16" s="67"/>
    </row>
  </sheetData>
  <sheetProtection/>
  <mergeCells count="6">
    <mergeCell ref="A1:E1"/>
    <mergeCell ref="A2:E2"/>
    <mergeCell ref="A8:E8"/>
    <mergeCell ref="A10:E10"/>
    <mergeCell ref="A13:E13"/>
    <mergeCell ref="A16:E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1">
      <selection activeCell="F14" sqref="F14"/>
    </sheetView>
  </sheetViews>
  <sheetFormatPr defaultColWidth="9.140625" defaultRowHeight="15"/>
  <cols>
    <col min="1" max="1" width="35.57421875" style="0" customWidth="1"/>
    <col min="2" max="3" width="24.57421875" style="0" customWidth="1"/>
    <col min="5" max="5" width="12.140625" style="0" customWidth="1"/>
    <col min="6" max="6" width="11.421875" style="0" customWidth="1"/>
  </cols>
  <sheetData>
    <row r="1" spans="1:3" ht="30" customHeight="1">
      <c r="A1" s="64" t="s">
        <v>50</v>
      </c>
      <c r="B1" s="64"/>
      <c r="C1" s="64"/>
    </row>
    <row r="2" spans="1:3" ht="30" customHeight="1">
      <c r="A2" s="65" t="s">
        <v>51</v>
      </c>
      <c r="B2" s="65"/>
      <c r="C2" s="65"/>
    </row>
    <row r="3" spans="1:3" ht="30" customHeight="1">
      <c r="A3" s="18" t="s">
        <v>5</v>
      </c>
      <c r="B3" s="22" t="s">
        <v>43</v>
      </c>
      <c r="C3" s="19" t="s">
        <v>10</v>
      </c>
    </row>
    <row r="4" spans="1:6" ht="30" customHeight="1">
      <c r="A4" s="20" t="s">
        <v>6</v>
      </c>
      <c r="B4" s="53">
        <v>5643</v>
      </c>
      <c r="C4" s="54" t="s">
        <v>18</v>
      </c>
      <c r="F4" s="10"/>
    </row>
    <row r="5" spans="1:6" ht="30" customHeight="1">
      <c r="A5" s="21" t="s">
        <v>7</v>
      </c>
      <c r="B5" s="55">
        <f>'[1]E203'!G22/100000</f>
        <v>16426.26738</v>
      </c>
      <c r="C5" s="56">
        <f>(B5*100000/'[1]E203'!H22-1)*100</f>
        <v>12.401117050203126</v>
      </c>
      <c r="F5" s="10"/>
    </row>
    <row r="6" spans="1:6" ht="30" customHeight="1">
      <c r="A6" s="21" t="s">
        <v>8</v>
      </c>
      <c r="B6" s="55">
        <f>('[1]E203'!G26+'[1]E203'!G29)/100000</f>
        <v>36.01601</v>
      </c>
      <c r="C6" s="56">
        <f>(B6*100000/(('[1]E203'!H26+'[1]E203'!H29))-1)*100</f>
        <v>-1.9836494316218034</v>
      </c>
      <c r="F6" s="10"/>
    </row>
    <row r="7" spans="1:11" ht="30" customHeight="1">
      <c r="A7" s="23" t="s">
        <v>19</v>
      </c>
      <c r="B7" s="57">
        <f>'[1]E203'!G36/100000</f>
        <v>354.85294</v>
      </c>
      <c r="C7" s="58">
        <f>(B7*100000/'[1]E203'!H36-1)*100</f>
        <v>33.23247772772042</v>
      </c>
      <c r="F7" s="10"/>
      <c r="J7" s="12"/>
      <c r="K7" s="12"/>
    </row>
    <row r="8" spans="1:11" ht="24.75" customHeight="1">
      <c r="A8" s="4"/>
      <c r="B8" s="3"/>
      <c r="C8" s="1"/>
      <c r="F8" s="10"/>
      <c r="J8" s="12"/>
      <c r="K8" s="12"/>
    </row>
    <row r="9" spans="1:11" ht="18.75">
      <c r="A9" s="74" t="s">
        <v>44</v>
      </c>
      <c r="B9" s="74"/>
      <c r="C9" s="74"/>
      <c r="F9" s="10"/>
      <c r="J9" s="12"/>
      <c r="K9" s="12"/>
    </row>
    <row r="10" spans="1:3" ht="12" customHeight="1">
      <c r="A10" s="9"/>
      <c r="B10" s="9"/>
      <c r="C10" s="9"/>
    </row>
    <row r="11" spans="1:11" ht="13.5">
      <c r="A11" s="67" t="s">
        <v>20</v>
      </c>
      <c r="B11" s="67"/>
      <c r="C11" s="67"/>
      <c r="J11" s="12"/>
      <c r="K11" s="12"/>
    </row>
    <row r="12" spans="1:3" ht="27" customHeight="1">
      <c r="A12" s="69" t="s">
        <v>45</v>
      </c>
      <c r="B12" s="69"/>
      <c r="C12" s="69"/>
    </row>
    <row r="13" spans="1:3" ht="13.5">
      <c r="A13" s="13"/>
      <c r="B13" s="13"/>
      <c r="C13" s="13"/>
    </row>
    <row r="14" spans="1:3" ht="13.5">
      <c r="A14" s="13" t="s">
        <v>21</v>
      </c>
      <c r="B14" s="13"/>
      <c r="C14" s="13"/>
    </row>
    <row r="15" spans="1:3" ht="13.5">
      <c r="A15" s="67" t="s">
        <v>46</v>
      </c>
      <c r="B15" s="67"/>
      <c r="C15" s="67"/>
    </row>
    <row r="16" spans="1:3" ht="14.25" customHeight="1">
      <c r="A16" s="13"/>
      <c r="B16" s="13"/>
      <c r="C16" s="13"/>
    </row>
    <row r="17" spans="1:3" ht="13.5">
      <c r="A17" s="13" t="s">
        <v>22</v>
      </c>
      <c r="B17" s="13"/>
      <c r="C17" s="13"/>
    </row>
    <row r="18" spans="1:3" ht="13.5">
      <c r="A18" s="71" t="s">
        <v>23</v>
      </c>
      <c r="B18" s="72"/>
      <c r="C18" s="72"/>
    </row>
    <row r="19" spans="1:3" ht="13.5">
      <c r="A19" s="73" t="s">
        <v>24</v>
      </c>
      <c r="B19" s="73"/>
      <c r="C19" s="73"/>
    </row>
    <row r="20" spans="1:3" ht="13.5">
      <c r="A20" s="70" t="s">
        <v>25</v>
      </c>
      <c r="B20" s="70"/>
      <c r="C20" s="70"/>
    </row>
    <row r="36" spans="2:4" ht="20.25">
      <c r="B36" s="64"/>
      <c r="C36" s="64"/>
      <c r="D36" s="64"/>
    </row>
    <row r="37" spans="2:4" ht="18.75">
      <c r="B37" s="65"/>
      <c r="C37" s="65"/>
      <c r="D37" s="65"/>
    </row>
  </sheetData>
  <sheetProtection/>
  <mergeCells count="11">
    <mergeCell ref="B36:D36"/>
    <mergeCell ref="B37:D37"/>
    <mergeCell ref="A15:C15"/>
    <mergeCell ref="A20:C20"/>
    <mergeCell ref="A18:C18"/>
    <mergeCell ref="A19:C19"/>
    <mergeCell ref="A1:C1"/>
    <mergeCell ref="A2:C2"/>
    <mergeCell ref="A11:C11"/>
    <mergeCell ref="A9:C9"/>
    <mergeCell ref="A12:C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0"/>
  <sheetViews>
    <sheetView zoomScalePageLayoutView="0" workbookViewId="0" topLeftCell="A1">
      <selection activeCell="B7" sqref="B7"/>
    </sheetView>
  </sheetViews>
  <sheetFormatPr defaultColWidth="9.140625" defaultRowHeight="15"/>
  <cols>
    <col min="1" max="1" width="35.57421875" style="0" customWidth="1"/>
    <col min="2" max="3" width="24.57421875" style="0" customWidth="1"/>
  </cols>
  <sheetData>
    <row r="1" spans="1:3" ht="30" customHeight="1">
      <c r="A1" s="64" t="s">
        <v>52</v>
      </c>
      <c r="B1" s="64"/>
      <c r="C1" s="64"/>
    </row>
    <row r="2" spans="1:3" ht="30" customHeight="1">
      <c r="A2" s="65" t="s">
        <v>51</v>
      </c>
      <c r="B2" s="65"/>
      <c r="C2" s="65"/>
    </row>
    <row r="3" spans="1:3" ht="30" customHeight="1">
      <c r="A3" s="18" t="s">
        <v>5</v>
      </c>
      <c r="B3" s="22" t="s">
        <v>43</v>
      </c>
      <c r="C3" s="19" t="s">
        <v>10</v>
      </c>
    </row>
    <row r="4" spans="1:6" ht="30" customHeight="1">
      <c r="A4" s="20" t="s">
        <v>6</v>
      </c>
      <c r="B4" s="53">
        <v>2392</v>
      </c>
      <c r="C4" s="60" t="s">
        <v>18</v>
      </c>
      <c r="F4" s="10"/>
    </row>
    <row r="5" spans="1:6" ht="30" customHeight="1">
      <c r="A5" s="21" t="s">
        <v>7</v>
      </c>
      <c r="B5" s="55">
        <f>'[1]S203'!G22/100000</f>
        <v>221.59122</v>
      </c>
      <c r="C5" s="56">
        <f>(B5*100000/'[1]S203'!H22-1)*100</f>
        <v>2.6607752983940136</v>
      </c>
      <c r="F5" s="10"/>
    </row>
    <row r="6" spans="1:6" ht="30" customHeight="1">
      <c r="A6" s="21" t="s">
        <v>8</v>
      </c>
      <c r="B6" s="55">
        <f>('[1]S203'!G26+'[1]S203'!G29)/100000</f>
        <v>1.20351</v>
      </c>
      <c r="C6" s="56">
        <f>(B6*100000/(('[1]S203'!H26+'[1]S203'!H29))-1)*100</f>
        <v>-89.71277204085453</v>
      </c>
      <c r="F6" s="10"/>
    </row>
    <row r="7" spans="1:6" ht="30" customHeight="1">
      <c r="A7" s="23" t="s">
        <v>19</v>
      </c>
      <c r="B7" s="57">
        <f>'[1]S203'!G36/100000</f>
        <v>10.6934</v>
      </c>
      <c r="C7" s="59" t="s">
        <v>55</v>
      </c>
      <c r="F7" s="10"/>
    </row>
    <row r="8" spans="1:11" ht="24.75" customHeight="1">
      <c r="A8" s="4"/>
      <c r="B8" s="3"/>
      <c r="C8" s="1"/>
      <c r="J8" s="12"/>
      <c r="K8" s="12"/>
    </row>
    <row r="9" spans="1:3" ht="18.75">
      <c r="A9" s="74" t="s">
        <v>47</v>
      </c>
      <c r="B9" s="74"/>
      <c r="C9" s="74"/>
    </row>
    <row r="10" spans="1:3" ht="12" customHeight="1">
      <c r="A10" s="9"/>
      <c r="B10" s="9"/>
      <c r="C10" s="9"/>
    </row>
    <row r="11" ht="13.5">
      <c r="A11" t="s">
        <v>20</v>
      </c>
    </row>
    <row r="12" spans="1:3" ht="27" customHeight="1">
      <c r="A12" s="69" t="s">
        <v>48</v>
      </c>
      <c r="B12" s="69"/>
      <c r="C12" s="69"/>
    </row>
    <row r="13" spans="1:3" ht="13.5">
      <c r="A13" s="13"/>
      <c r="B13" s="13"/>
      <c r="C13" s="13"/>
    </row>
    <row r="14" spans="1:3" ht="13.5">
      <c r="A14" s="13" t="s">
        <v>21</v>
      </c>
      <c r="B14" s="13"/>
      <c r="C14" s="13"/>
    </row>
    <row r="15" spans="1:3" ht="13.5">
      <c r="A15" s="67" t="s">
        <v>49</v>
      </c>
      <c r="B15" s="67"/>
      <c r="C15" s="67"/>
    </row>
    <row r="17" ht="13.5">
      <c r="A17" s="13" t="s">
        <v>22</v>
      </c>
    </row>
    <row r="18" spans="1:3" ht="13.5">
      <c r="A18" s="61" t="s">
        <v>26</v>
      </c>
      <c r="B18" s="67"/>
      <c r="C18" s="67"/>
    </row>
    <row r="19" spans="1:3" ht="13.5">
      <c r="A19" s="73" t="s">
        <v>27</v>
      </c>
      <c r="B19" s="73"/>
      <c r="C19" s="73"/>
    </row>
    <row r="20" spans="1:3" ht="13.5">
      <c r="A20" s="70" t="s">
        <v>25</v>
      </c>
      <c r="B20" s="70"/>
      <c r="C20" s="70"/>
    </row>
  </sheetData>
  <sheetProtection/>
  <mergeCells count="8">
    <mergeCell ref="A1:C1"/>
    <mergeCell ref="A12:C12"/>
    <mergeCell ref="A15:C15"/>
    <mergeCell ref="A9:C9"/>
    <mergeCell ref="A19:C19"/>
    <mergeCell ref="A20:C20"/>
    <mergeCell ref="A18:C18"/>
    <mergeCell ref="A2:C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2017-04-21T08:35:56Z</cp:lastPrinted>
  <dcterms:created xsi:type="dcterms:W3CDTF">2011-09-10T04:13:47Z</dcterms:created>
  <dcterms:modified xsi:type="dcterms:W3CDTF">2017-05-17T04:02:00Z</dcterms:modified>
  <cp:category/>
  <cp:version/>
  <cp:contentType/>
  <cp:contentStatus/>
</cp:coreProperties>
</file>